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me-srv-file\Папки отделов\Отдел экономической политики в социальной сфере\Опросы_202-УГ\6.1_Итоги полугодие 2025\"/>
    </mc:Choice>
  </mc:AlternateContent>
  <bookViews>
    <workbookView xWindow="13950" yWindow="0" windowWidth="27870" windowHeight="8430"/>
  </bookViews>
  <sheets>
    <sheet name="Итоги СО_2024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16" i="1" l="1"/>
  <c r="X98" i="1"/>
  <c r="W85" i="1"/>
  <c r="X5" i="1"/>
  <c r="X4" i="1"/>
  <c r="W98" i="1"/>
  <c r="W97" i="1"/>
  <c r="W96" i="1"/>
  <c r="W95" i="1"/>
  <c r="W92" i="1"/>
  <c r="W73" i="1"/>
  <c r="W69" i="1"/>
  <c r="W59" i="1"/>
  <c r="W55" i="1"/>
  <c r="W54" i="1"/>
  <c r="W47" i="1"/>
  <c r="W34" i="1"/>
  <c r="W33" i="1"/>
  <c r="W31" i="1"/>
  <c r="W30" i="1"/>
  <c r="W29" i="1"/>
  <c r="W28" i="1"/>
  <c r="W27" i="1"/>
  <c r="W26" i="1"/>
  <c r="W25" i="1"/>
  <c r="W24" i="1"/>
  <c r="W23" i="1"/>
  <c r="W22" i="1"/>
  <c r="W21" i="1"/>
  <c r="W20" i="1"/>
  <c r="W19" i="1"/>
  <c r="W18" i="1"/>
  <c r="W17" i="1"/>
  <c r="W16" i="1"/>
  <c r="W15" i="1"/>
  <c r="W14" i="1"/>
  <c r="W13" i="1"/>
  <c r="W12" i="1" s="1"/>
  <c r="W11" i="1"/>
  <c r="W9" i="1"/>
  <c r="W8" i="1"/>
  <c r="W7" i="1"/>
  <c r="W6" i="1"/>
  <c r="W5" i="1"/>
  <c r="W4" i="1"/>
  <c r="W94" i="1"/>
  <c r="P98" i="1"/>
  <c r="V89" i="1" l="1"/>
  <c r="V85" i="1"/>
  <c r="V73" i="1"/>
  <c r="V69" i="1"/>
  <c r="W71" i="1" l="1"/>
  <c r="V12" i="1" l="1"/>
  <c r="V98" i="1" l="1"/>
  <c r="W91" i="1"/>
  <c r="W93" i="1"/>
  <c r="W90" i="1"/>
  <c r="W87" i="1"/>
  <c r="W88" i="1"/>
  <c r="W86" i="1"/>
  <c r="W35" i="1"/>
  <c r="W36" i="1"/>
  <c r="W37" i="1"/>
  <c r="W38" i="1"/>
  <c r="W39" i="1"/>
  <c r="W40" i="1"/>
  <c r="W41" i="1"/>
  <c r="W42" i="1"/>
  <c r="W43" i="1"/>
  <c r="W44" i="1"/>
  <c r="W45" i="1"/>
  <c r="W46" i="1"/>
  <c r="W48" i="1"/>
  <c r="W49" i="1"/>
  <c r="W50" i="1"/>
  <c r="W51" i="1"/>
  <c r="W52" i="1"/>
  <c r="W53" i="1"/>
  <c r="W56" i="1"/>
  <c r="W57" i="1"/>
  <c r="W60" i="1"/>
  <c r="W61" i="1"/>
  <c r="W62" i="1"/>
  <c r="W63" i="1"/>
  <c r="W64" i="1"/>
  <c r="W65" i="1"/>
  <c r="W66" i="1"/>
  <c r="W67" i="1"/>
  <c r="W68" i="1"/>
  <c r="W70" i="1"/>
  <c r="W72" i="1"/>
  <c r="W74" i="1"/>
  <c r="W75" i="1"/>
  <c r="W76" i="1"/>
  <c r="W77" i="1"/>
  <c r="W78" i="1"/>
  <c r="W80" i="1"/>
  <c r="W81" i="1"/>
  <c r="W82" i="1"/>
  <c r="W83" i="1"/>
  <c r="X11" i="1"/>
  <c r="X8" i="1"/>
  <c r="X69" i="1" l="1"/>
  <c r="X85" i="1"/>
  <c r="X73" i="1"/>
  <c r="W89" i="1"/>
  <c r="X89" i="1" s="1"/>
  <c r="X12" i="1" l="1"/>
  <c r="X55" i="1"/>
  <c r="X95" i="1"/>
  <c r="X13" i="1"/>
  <c r="X46" i="1"/>
  <c r="X53" i="1"/>
  <c r="X54" i="1"/>
  <c r="X59" i="1"/>
  <c r="X61" i="1"/>
  <c r="X63" i="1"/>
  <c r="X64" i="1"/>
  <c r="X65" i="1"/>
  <c r="X71" i="1"/>
  <c r="X74" i="1"/>
  <c r="X86" i="1"/>
  <c r="X90" i="1"/>
  <c r="X96" i="1"/>
  <c r="X80" i="1" l="1"/>
  <c r="X41" i="1"/>
  <c r="X29" i="1"/>
  <c r="X93" i="1"/>
  <c r="X88" i="1"/>
  <c r="X83" i="1"/>
  <c r="X75" i="1"/>
  <c r="X70" i="1"/>
  <c r="X57" i="1"/>
  <c r="X52" i="1"/>
  <c r="X48" i="1"/>
  <c r="X44" i="1"/>
  <c r="X40" i="1"/>
  <c r="X36" i="1"/>
  <c r="X28" i="1"/>
  <c r="X24" i="1"/>
  <c r="X20" i="1"/>
  <c r="X7" i="1"/>
  <c r="X76" i="1"/>
  <c r="X66" i="1"/>
  <c r="X49" i="1"/>
  <c r="X37" i="1"/>
  <c r="X25" i="1"/>
  <c r="X17" i="1"/>
  <c r="X97" i="1"/>
  <c r="X92" i="1"/>
  <c r="X87" i="1"/>
  <c r="X82" i="1"/>
  <c r="X78" i="1"/>
  <c r="X68" i="1"/>
  <c r="X60" i="1"/>
  <c r="X56" i="1"/>
  <c r="X51" i="1"/>
  <c r="X47" i="1"/>
  <c r="X43" i="1"/>
  <c r="X39" i="1"/>
  <c r="X35" i="1"/>
  <c r="X31" i="1"/>
  <c r="X27" i="1"/>
  <c r="X23" i="1"/>
  <c r="X19" i="1"/>
  <c r="X15" i="1"/>
  <c r="X6" i="1"/>
  <c r="X62" i="1"/>
  <c r="X45" i="1"/>
  <c r="X33" i="1"/>
  <c r="X21" i="1"/>
  <c r="X94" i="1"/>
  <c r="X91" i="1"/>
  <c r="X81" i="1"/>
  <c r="X77" i="1"/>
  <c r="X72" i="1"/>
  <c r="X67" i="1"/>
  <c r="X50" i="1"/>
  <c r="X42" i="1"/>
  <c r="X38" i="1"/>
  <c r="X34" i="1"/>
  <c r="X30" i="1"/>
  <c r="X26" i="1"/>
  <c r="X22" i="1"/>
  <c r="X18" i="1"/>
  <c r="X14" i="1"/>
  <c r="X9" i="1"/>
</calcChain>
</file>

<file path=xl/sharedStrings.xml><?xml version="1.0" encoding="utf-8"?>
<sst xmlns="http://schemas.openxmlformats.org/spreadsheetml/2006/main" count="425" uniqueCount="227">
  <si>
    <t>№</t>
  </si>
  <si>
    <t>Наименование муниципального образования</t>
  </si>
  <si>
    <t>Всего голосов</t>
  </si>
  <si>
    <t>из них положи-тельных голосов</t>
  </si>
  <si>
    <t>Результат опроса, %</t>
  </si>
  <si>
    <t>предложения по оценке результатов</t>
  </si>
  <si>
    <t>1.</t>
  </si>
  <si>
    <t>удовлетворительно</t>
  </si>
  <si>
    <t>2.</t>
  </si>
  <si>
    <t>3.</t>
  </si>
  <si>
    <t>4.</t>
  </si>
  <si>
    <t>5.</t>
  </si>
  <si>
    <t>6.</t>
  </si>
  <si>
    <t>7.</t>
  </si>
  <si>
    <t>8.</t>
  </si>
  <si>
    <t>недостаточно данных для корректной оценки</t>
  </si>
  <si>
    <t>9.</t>
  </si>
  <si>
    <t>−</t>
  </si>
  <si>
    <t>нет данных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</si>
  <si>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</si>
  <si>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</si>
  <si>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</si>
  <si>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</si>
  <si>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</si>
  <si>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</si>
  <si>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</si>
  <si>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</si>
  <si>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</si>
  <si>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</si>
  <si>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</si>
  <si>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</si>
  <si>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</si>
  <si>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</si>
  <si>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</si>
  <si>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</si>
  <si>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</si>
  <si>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</si>
  <si>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</si>
  <si>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</si>
  <si>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</si>
  <si>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</si>
  <si>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</si>
  <si>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</si>
  <si>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</si>
  <si>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</si>
  <si>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</si>
  <si>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</si>
  <si>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</si>
  <si>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неудовлетворительно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</si>
  <si>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</si>
  <si>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</si>
  <si>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</si>
  <si>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</si>
  <si>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</si>
  <si>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</si>
  <si>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</si>
  <si>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</si>
  <si>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</si>
  <si>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</si>
  <si>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</si>
  <si>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</si>
  <si>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</si>
  <si>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</si>
  <si>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нет данных для оценки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</si>
  <si>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</si>
  <si>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</si>
  <si>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</si>
  <si>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</si>
  <si>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</si>
  <si>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</si>
  <si>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</si>
  <si>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</si>
  <si>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</si>
  <si>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</si>
  <si>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</si>
  <si>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</si>
  <si>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</si>
  <si>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</si>
  <si>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</si>
  <si>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</si>
  <si>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</si>
  <si>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</si>
  <si>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</si>
  <si>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</si>
  <si>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</si>
  <si>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</si>
  <si>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</si>
  <si>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</si>
  <si>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</si>
  <si>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</si>
  <si>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</si>
  <si>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</si>
  <si>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</si>
  <si>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</si>
  <si>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</si>
  <si>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</si>
  <si>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</si>
  <si>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</si>
  <si>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</si>
  <si>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</si>
  <si>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</si>
  <si>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</si>
  <si>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</si>
  <si>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не удовлетворительно</t>
  </si>
  <si>
    <t>92.</t>
  </si>
  <si>
    <t>93.</t>
  </si>
  <si>
    <t>94.</t>
  </si>
  <si>
    <t>Удовлетворенность по всем видам жилищно-коммунальных услуг</t>
  </si>
  <si>
    <t>Удовлетворенность уровнем организации теплоснабжения (снабжения населения топливом)</t>
  </si>
  <si>
    <t>Удовлетворенность уровнем организации водоснабжения (водоотведение)</t>
  </si>
  <si>
    <t>Удовлетворенность уровнем организации электроснабжения</t>
  </si>
  <si>
    <t>Удовлетворенность уровнем организации газоснабжения</t>
  </si>
  <si>
    <t>Количество голосов по всем видам жилищно-коммунальных услуг</t>
  </si>
  <si>
    <t>Количество голосов</t>
  </si>
  <si>
    <t>Численость населения, принявшего участие в опросе</t>
  </si>
  <si>
    <t>% участия в опросах от совершенолетнего населения (в 2024 году)</t>
  </si>
  <si>
    <t>ИТОГО</t>
  </si>
  <si>
    <t>x</t>
  </si>
  <si>
    <t>Муниципальный округ Муниципальное образование город Алапаевск Свердловской области</t>
  </si>
  <si>
    <t>Муниципальный округ муниципальное образование Алапаевское Свердловской области</t>
  </si>
  <si>
    <t>Муниципальное образование Баженовское сельское поселение Байкаловского муниципального района Свердловской области</t>
  </si>
  <si>
    <t>Верхнесалдинский муниципальный округ Свердловской области</t>
  </si>
  <si>
    <t>Муниципальный округ город Нижний Тагил Свердловской области</t>
  </si>
  <si>
    <t>Городское поселение Верхние Серги Нижнесергинского муниципального района Свердловской области</t>
  </si>
  <si>
    <t>Городской округ «Город Лесной» Свердловской области</t>
  </si>
  <si>
    <t>Муниципальное образование муниципальный округ Богданович Свердловской области</t>
  </si>
  <si>
    <t>Городской округ Верхнее Дуброво Свердловской области</t>
  </si>
  <si>
    <t>Городской округ Верх-Нейвинский Свердловской области</t>
  </si>
  <si>
    <t>Городской округ Верхняя Тура Свердловской области</t>
  </si>
  <si>
    <t>Муниципальный округ Заречный Свердловской области</t>
  </si>
  <si>
    <t>Городской округ ЗАТО Свободный Свердловской области</t>
  </si>
  <si>
    <t>Муниципальный округ Карпинск Свердловской области</t>
  </si>
  <si>
    <t>Муниципальный округ Нижняя Салда Свердловской области</t>
  </si>
  <si>
    <t>Муниципальный округ Ревда Свердловской области</t>
  </si>
  <si>
    <t>Городской округ Рефтинский Свердловской области</t>
  </si>
  <si>
    <t>Дружининское городское поселение Нижнесергинского муниципального района Свердловской области</t>
  </si>
  <si>
    <t>Ивдельский муниципальный округ Свердловской области</t>
  </si>
  <si>
    <t>Муниципальный округ Ирбитское муниципальное образование Свердловской области</t>
  </si>
  <si>
    <t>Каменский муниципальный округ Свердловской области</t>
  </si>
  <si>
    <t>Качканарский муниципальный округ Свердловской области</t>
  </si>
  <si>
    <t>Кленовское сельское поселение Нижнесергинского муниципального района Свердловской области</t>
  </si>
  <si>
    <t>Краснополянское сельское поселение Байкаловского муниципального района Свердловской области</t>
  </si>
  <si>
    <t>Кузнецовское сельское поселение Таборинского муниципального района Свердловской области</t>
  </si>
  <si>
    <t>Кушвинский муниципальный округ Свердловской области</t>
  </si>
  <si>
    <t>Малышевский муниципальный округ Свердловской области</t>
  </si>
  <si>
    <t>Городское поселение Михайловское муниципальное образование Нижнесергинского муниципального района Свердловской области</t>
  </si>
  <si>
    <t>Галкинское сельское поселение Камышловского муниципального района Свердловской области</t>
  </si>
  <si>
    <t>Городской округ муниципальное образование «город Екатеринбург»</t>
  </si>
  <si>
    <t>Муниципальное образование «Зареченское сельское поселение» Камышловского муниципального района Свердловской области</t>
  </si>
  <si>
    <t>Городской округ «город Ирбит» Свердловской области</t>
  </si>
  <si>
    <t>Каменск-Уральский городской округ Свердловской области</t>
  </si>
  <si>
    <t>Камышловский муниципальный район Свердловской области</t>
  </si>
  <si>
    <t>Красноуфимский муниципальный округ Свердловской области</t>
  </si>
  <si>
    <t>Невьянский муниципальный округ Свердловской области</t>
  </si>
  <si>
    <t>Нижнесергинский муниципальный район Свердловской области</t>
  </si>
  <si>
    <t>Нижнесергинское городское поселение Нижнесергинского муниципального района Свердловской области</t>
  </si>
  <si>
    <t>Нижнетуринский муниципальный округ Свердловской области</t>
  </si>
  <si>
    <t>Ницинское сельское поселение Слободо-Туринского муниципального района Свердловской области</t>
  </si>
  <si>
    <t>Пышминский муниципальный округ Свердловской области</t>
  </si>
  <si>
    <t>Сладковское сельское поселение Слободо-Туринского муниципального района Свердловской области</t>
  </si>
  <si>
    <t>Слободо-Туринское сельское поселение Слободо-Туринского муниципального района Свердловской области</t>
  </si>
  <si>
    <t>Унже-Павинское сельское поселение Таборинского муниципального района Свердловской области</t>
  </si>
  <si>
    <t>Усть-Ницинское сельское поселение Слободо-Туринского муниципального района Свердловской области</t>
  </si>
  <si>
    <t>Артемовский муниципальный округ Свердловской области</t>
  </si>
  <si>
    <t>Арамильский городской округ Свердловской области</t>
  </si>
  <si>
    <t>Артинский муниципальный округ Свердловской области</t>
  </si>
  <si>
    <t>Асбестовский муниципальный округ Свердловской области</t>
  </si>
  <si>
    <t>Ачитский муниципальный округ Свердловской области</t>
  </si>
  <si>
    <t>Байкаловский муниципальный район Свердловской области</t>
  </si>
  <si>
    <t>Байкаловское сельское поселение Байкаловского муниципального района Свердловской области</t>
  </si>
  <si>
    <t>Белоярский муниципальный округ Свердловской области</t>
  </si>
  <si>
    <t>Березовский муниципальный округ Свердловской области</t>
  </si>
  <si>
    <t>Бисертский муниципальный округ Свердловской области</t>
  </si>
  <si>
    <t>Муниципальный округ Верхотурский Свердловской области</t>
  </si>
  <si>
    <t>Волчанский муниципальный округ Свердловской области</t>
  </si>
  <si>
    <t>Гаринский муниципальный округ Свердловской области</t>
  </si>
  <si>
    <t>Муниципальный округ Горноуральский Свердловской области</t>
  </si>
  <si>
    <t>Муниципальный округ Верхний Тагил Свердловской области</t>
  </si>
  <si>
    <t>Городской округ Верхняя Пышма Свердловской области</t>
  </si>
  <si>
    <t>Муниципальный округ Дегтярск Свердловской области</t>
  </si>
  <si>
    <t>Муниципальный округ Краснотурьинск Свердловской области</t>
  </si>
  <si>
    <t>Муниципальный округ Красноуральск Свердловской области</t>
  </si>
  <si>
    <t>Городской округ Красноуфимск Свердловской области</t>
  </si>
  <si>
    <t>Муниципальный округ Пелым Свердловской области</t>
  </si>
  <si>
    <t>Муниципальный округ Первоуральск Свердловской области</t>
  </si>
  <si>
    <t>Муниципальный округ Среднеуральск Свердловской области</t>
  </si>
  <si>
    <t>Муниципальный округ Староуткинск Свердловской области</t>
  </si>
  <si>
    <t>Муниципальный округ Сухой Лог Свердловской области</t>
  </si>
  <si>
    <t>Камышловский городской округ Свердловской области</t>
  </si>
  <si>
    <t>Кировградский муниципальный округ Свердловской области</t>
  </si>
  <si>
    <t>Муниципальный округ Махнёвское муниципальное образование Свердловской области</t>
  </si>
  <si>
    <t>Восточное сельское поселение Камышловского муниципального района Свердловской области</t>
  </si>
  <si>
    <t>Обуховское сельское поселение Камышловского муниципального района Свердловской области</t>
  </si>
  <si>
    <t>Городской округ ЗАТО Уральский Свердловской области</t>
  </si>
  <si>
    <t>Городское поселение Атиг Нижнесергинского муниципального района Свердловской области</t>
  </si>
  <si>
    <t>Новолялинский муниципальный округ Свердловской области</t>
  </si>
  <si>
    <t>Новоуральский городской округ Свердловской области</t>
  </si>
  <si>
    <t>Полевской муниципальный округ Свердловской области</t>
  </si>
  <si>
    <t>Режевской муниципальный округ Свердловской области</t>
  </si>
  <si>
    <t>Североуральский муниципальный округ Свердловской области</t>
  </si>
  <si>
    <t>Серовский муниципальный округ Свердловской области</t>
  </si>
  <si>
    <t>Слободо-Туринский муниципальный район Свердловской области</t>
  </si>
  <si>
    <t>Сосьвинский муниципальный округ Свердловской области</t>
  </si>
  <si>
    <t>Сысертский муниципальный округ Свердловской области</t>
  </si>
  <si>
    <t>Таборинский муниципальный район Свердловской области</t>
  </si>
  <si>
    <t>Таборинское сельское поселение Таборинского муниципального района Свердловской области</t>
  </si>
  <si>
    <t>Тавдинский муниципальный округ Свердловской области</t>
  </si>
  <si>
    <t>Талицкий муниципальный округ Свердловской области</t>
  </si>
  <si>
    <t>Тугулымский муниципальный округ Свердловской области</t>
  </si>
  <si>
    <t>Шалинский муниципальный округ Свердловской области</t>
  </si>
  <si>
    <t>Калиновское сельское поселение Камышловского муниципального района Свердловской области</t>
  </si>
  <si>
    <t>Туринский муниципальный округ Свердловской области</t>
  </si>
  <si>
    <t xml:space="preserve"> Численность совершеннолетнего населения (данные на 01.01.2024)</t>
  </si>
  <si>
    <t>респонденты отсутствуют</t>
  </si>
  <si>
    <t>Удовлетворенность качеством автомобильных дорог</t>
  </si>
  <si>
    <t>Удовлетворенность качеством транспортного обслуживания</t>
  </si>
  <si>
    <t xml:space="preserve">удовлетворительно </t>
  </si>
  <si>
    <t>недостаточно данных для коректной оценки</t>
  </si>
  <si>
    <t>неудовлетворительно, отрицательная динамика 
в сравнении с результатом 
2024 года (85,42%) - снижение 
на 31,21 %</t>
  </si>
  <si>
    <t>неудовлетворительно, отрицательная динамика 
в сравнении с результатом 
2024 года (82,54%) - снижение 
на 45,25%</t>
  </si>
  <si>
    <t>неудовлетворительно, отрицательная динамика 
в сравнении с результатом 
2024 года (100%) - снижение 
на 57,34%</t>
  </si>
  <si>
    <t>неудовлетворительно, отрицательная динамика 
в сравнении с результатом 
2024 года (100%) - снижение 
на 50%</t>
  </si>
  <si>
    <t>недостаточно данных для корректной оцеки</t>
  </si>
  <si>
    <t>неудовлетворительно, отрицательная динамика 
в сравнении с результатом 
2024 года (81,82%) - снижение 
на 41,82%</t>
  </si>
  <si>
    <t>неудовлетворительно, отрицательная динамика 
в сравнении с результатом 
2024 года (90,91%) - снижение 
на 58,41%</t>
  </si>
  <si>
    <t>неудовлетворительно, отрицательная динамика 
в сравнении с результатом 
2024 года (75%) - снижение 
на 32,14%</t>
  </si>
  <si>
    <t>неудовлетворительно, отрицательная динамика 
в сравнении с результатом 
2024 года (84,85%) - снижение 
на 31,0%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</si>
</sst>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7" x14ac:knownFonts="1">
    <font>
      <sz val="11"/>
      <color theme="1"/>
      <name val="Calibri"/>
      <family val="2"/>
      <charset val="204"/>
      <scheme val="minor"/>
    </font>
    <font>
      <b/>
      <sz val="11"/>
      <name val="Liberation Serif"/>
      <family val="1"/>
      <charset val="204"/>
    </font>
    <font>
      <sz val="11"/>
      <name val="Liberation Serif"/>
      <family val="1"/>
      <charset val="204"/>
    </font>
    <font>
      <sz val="11"/>
      <color theme="1"/>
      <name val="Liberation Serif"/>
      <family val="1"/>
      <charset val="204"/>
    </font>
    <font>
      <sz val="11"/>
      <color theme="1" tint="4.9989318521683403E-2"/>
      <name val="Liberation Serif"/>
      <family val="1"/>
      <charset val="204"/>
    </font>
    <font>
      <sz val="11"/>
      <color indexed="8"/>
      <name val="Liberation Serif"/>
      <family val="1"/>
      <charset val="204"/>
    </font>
    <font>
      <b/>
      <sz val="11"/>
      <color theme="1"/>
      <name val="Liberation Serif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3">
    <xf numFmtId="0" fontId="0" fillId="0" borderId="0" xfId="0"/>
    <xf numFmtId="1" fontId="2" fillId="0" borderId="5" xfId="0" applyNumberFormat="1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1" fontId="2" fillId="0" borderId="9" xfId="0" applyNumberFormat="1" applyFont="1" applyFill="1" applyBorder="1" applyAlignment="1">
      <alignment horizontal="center" vertical="center" wrapText="1"/>
    </xf>
    <xf numFmtId="1" fontId="2" fillId="0" borderId="11" xfId="0" applyNumberFormat="1" applyFont="1" applyFill="1" applyBorder="1" applyAlignment="1">
      <alignment horizontal="center" vertical="center" wrapText="1"/>
    </xf>
    <xf numFmtId="1" fontId="2" fillId="0" borderId="17" xfId="0" applyNumberFormat="1" applyFont="1" applyFill="1" applyBorder="1" applyAlignment="1">
      <alignment horizontal="center" vertical="center" wrapText="1"/>
    </xf>
    <xf numFmtId="1" fontId="0" fillId="0" borderId="0" xfId="0" applyNumberFormat="1"/>
    <xf numFmtId="0" fontId="2" fillId="0" borderId="34" xfId="0" applyFont="1" applyFill="1" applyBorder="1" applyAlignment="1">
      <alignment horizontal="left" vertical="center" wrapText="1"/>
    </xf>
    <xf numFmtId="0" fontId="2" fillId="0" borderId="35" xfId="0" applyFont="1" applyFill="1" applyBorder="1" applyAlignment="1">
      <alignment horizontal="left" vertical="center" wrapText="1"/>
    </xf>
    <xf numFmtId="0" fontId="2" fillId="0" borderId="23" xfId="0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1" fontId="2" fillId="0" borderId="28" xfId="0" applyNumberFormat="1" applyFont="1" applyFill="1" applyBorder="1" applyAlignment="1">
      <alignment horizontal="center" vertical="center" wrapText="1"/>
    </xf>
    <xf numFmtId="49" fontId="2" fillId="0" borderId="41" xfId="0" applyNumberFormat="1" applyFont="1" applyFill="1" applyBorder="1" applyAlignment="1">
      <alignment horizontal="center" vertical="center" wrapText="1"/>
    </xf>
    <xf numFmtId="1" fontId="2" fillId="0" borderId="42" xfId="0" applyNumberFormat="1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49" fontId="2" fillId="0" borderId="43" xfId="0" applyNumberFormat="1" applyFont="1" applyFill="1" applyBorder="1" applyAlignment="1">
      <alignment horizontal="center" vertical="center" wrapText="1"/>
    </xf>
    <xf numFmtId="0" fontId="3" fillId="0" borderId="0" xfId="0" applyFont="1"/>
    <xf numFmtId="1" fontId="3" fillId="0" borderId="0" xfId="0" applyNumberFormat="1" applyFont="1"/>
    <xf numFmtId="0" fontId="1" fillId="0" borderId="0" xfId="0" applyFont="1" applyFill="1" applyBorder="1" applyAlignment="1">
      <alignment vertical="center" wrapText="1"/>
    </xf>
    <xf numFmtId="1" fontId="2" fillId="2" borderId="15" xfId="0" applyNumberFormat="1" applyFont="1" applyFill="1" applyBorder="1" applyAlignment="1">
      <alignment horizontal="center" vertical="center" wrapText="1"/>
    </xf>
    <xf numFmtId="1" fontId="2" fillId="2" borderId="16" xfId="0" applyNumberFormat="1" applyFont="1" applyFill="1" applyBorder="1" applyAlignment="1">
      <alignment horizontal="center" vertical="center" wrapText="1"/>
    </xf>
    <xf numFmtId="1" fontId="2" fillId="2" borderId="14" xfId="0" applyNumberFormat="1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0" borderId="36" xfId="0" applyFont="1" applyFill="1" applyBorder="1" applyAlignment="1">
      <alignment horizontal="left" vertical="center" wrapText="1"/>
    </xf>
    <xf numFmtId="0" fontId="2" fillId="2" borderId="44" xfId="0" applyFont="1" applyFill="1" applyBorder="1" applyAlignment="1">
      <alignment horizontal="center" vertical="center" wrapText="1"/>
    </xf>
    <xf numFmtId="0" fontId="2" fillId="0" borderId="45" xfId="0" applyFont="1" applyFill="1" applyBorder="1" applyAlignment="1">
      <alignment horizontal="left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2" fillId="2" borderId="18" xfId="0" applyFont="1" applyFill="1" applyBorder="1" applyAlignment="1">
      <alignment horizontal="center" vertical="center" wrapText="1"/>
    </xf>
    <xf numFmtId="3" fontId="0" fillId="0" borderId="0" xfId="0" applyNumberFormat="1"/>
    <xf numFmtId="0" fontId="2" fillId="0" borderId="9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30" xfId="0" applyFont="1" applyFill="1" applyBorder="1" applyAlignment="1">
      <alignment horizontal="left" vertical="center" wrapText="1"/>
    </xf>
    <xf numFmtId="49" fontId="2" fillId="3" borderId="28" xfId="0" applyNumberFormat="1" applyFont="1" applyFill="1" applyBorder="1" applyAlignment="1">
      <alignment horizontal="center" vertical="center" wrapText="1"/>
    </xf>
    <xf numFmtId="1" fontId="2" fillId="3" borderId="16" xfId="0" applyNumberFormat="1" applyFont="1" applyFill="1" applyBorder="1" applyAlignment="1">
      <alignment horizontal="center" vertical="center" wrapText="1"/>
    </xf>
    <xf numFmtId="1" fontId="6" fillId="0" borderId="15" xfId="0" applyNumberFormat="1" applyFont="1" applyFill="1" applyBorder="1" applyAlignment="1">
      <alignment horizontal="center" vertical="center"/>
    </xf>
    <xf numFmtId="164" fontId="1" fillId="0" borderId="14" xfId="0" applyNumberFormat="1" applyFont="1" applyFill="1" applyBorder="1" applyAlignment="1">
      <alignment horizontal="center" vertical="center" wrapText="1"/>
    </xf>
    <xf numFmtId="1" fontId="2" fillId="0" borderId="21" xfId="0" applyNumberFormat="1" applyFont="1" applyFill="1" applyBorder="1" applyAlignment="1">
      <alignment horizontal="center" vertical="center" wrapText="1"/>
    </xf>
    <xf numFmtId="1" fontId="2" fillId="0" borderId="20" xfId="0" applyNumberFormat="1" applyFont="1" applyFill="1" applyBorder="1" applyAlignment="1">
      <alignment horizontal="center" vertical="center" wrapText="1"/>
    </xf>
    <xf numFmtId="164" fontId="2" fillId="0" borderId="22" xfId="0" applyNumberFormat="1" applyFont="1" applyFill="1" applyBorder="1" applyAlignment="1">
      <alignment horizontal="center" vertical="center" wrapText="1"/>
    </xf>
    <xf numFmtId="1" fontId="2" fillId="0" borderId="38" xfId="0" applyNumberFormat="1" applyFont="1" applyFill="1" applyBorder="1" applyAlignment="1">
      <alignment horizontal="center" vertical="center" wrapText="1"/>
    </xf>
    <xf numFmtId="1" fontId="2" fillId="0" borderId="8" xfId="0" applyNumberFormat="1" applyFont="1" applyFill="1" applyBorder="1" applyAlignment="1">
      <alignment horizontal="center" vertical="center" wrapText="1"/>
    </xf>
    <xf numFmtId="1" fontId="2" fillId="0" borderId="9" xfId="0" applyNumberFormat="1" applyFont="1" applyFill="1" applyBorder="1" applyAlignment="1">
      <alignment horizontal="center" vertical="center"/>
    </xf>
    <xf numFmtId="164" fontId="2" fillId="0" borderId="10" xfId="0" applyNumberFormat="1" applyFont="1" applyFill="1" applyBorder="1" applyAlignment="1">
      <alignment horizontal="center" vertical="center"/>
    </xf>
    <xf numFmtId="164" fontId="2" fillId="0" borderId="10" xfId="0" applyNumberFormat="1" applyFont="1" applyFill="1" applyBorder="1" applyAlignment="1">
      <alignment horizontal="center" vertical="center" wrapText="1"/>
    </xf>
    <xf numFmtId="1" fontId="2" fillId="0" borderId="29" xfId="0" applyNumberFormat="1" applyFont="1" applyFill="1" applyBorder="1" applyAlignment="1">
      <alignment horizontal="center" vertical="center"/>
    </xf>
    <xf numFmtId="1" fontId="2" fillId="0" borderId="13" xfId="0" applyNumberFormat="1" applyFont="1" applyFill="1" applyBorder="1" applyAlignment="1">
      <alignment horizontal="center" vertical="center" wrapText="1"/>
    </xf>
    <xf numFmtId="164" fontId="2" fillId="0" borderId="12" xfId="0" applyNumberFormat="1" applyFont="1" applyFill="1" applyBorder="1" applyAlignment="1">
      <alignment horizontal="center" vertical="center"/>
    </xf>
    <xf numFmtId="164" fontId="2" fillId="0" borderId="12" xfId="0" applyNumberFormat="1" applyFont="1" applyFill="1" applyBorder="1" applyAlignment="1">
      <alignment horizontal="center" vertical="center" wrapText="1"/>
    </xf>
    <xf numFmtId="1" fontId="2" fillId="0" borderId="19" xfId="0" applyNumberFormat="1" applyFont="1" applyFill="1" applyBorder="1" applyAlignment="1">
      <alignment horizontal="center" vertical="center" wrapText="1"/>
    </xf>
    <xf numFmtId="1" fontId="2" fillId="0" borderId="7" xfId="0" applyNumberFormat="1" applyFont="1" applyFill="1" applyBorder="1" applyAlignment="1">
      <alignment horizontal="center" vertical="center" wrapText="1"/>
    </xf>
    <xf numFmtId="164" fontId="2" fillId="0" borderId="6" xfId="0" applyNumberFormat="1" applyFont="1" applyFill="1" applyBorder="1" applyAlignment="1">
      <alignment horizontal="center" vertical="center"/>
    </xf>
    <xf numFmtId="164" fontId="2" fillId="0" borderId="6" xfId="0" applyNumberFormat="1" applyFont="1" applyFill="1" applyBorder="1" applyAlignment="1">
      <alignment horizontal="center" vertical="center" wrapText="1"/>
    </xf>
    <xf numFmtId="1" fontId="2" fillId="0" borderId="39" xfId="0" applyNumberFormat="1" applyFont="1" applyFill="1" applyBorder="1" applyAlignment="1">
      <alignment horizontal="center" vertical="center" wrapText="1"/>
    </xf>
    <xf numFmtId="1" fontId="2" fillId="0" borderId="8" xfId="0" applyNumberFormat="1" applyFont="1" applyFill="1" applyBorder="1" applyAlignment="1">
      <alignment horizontal="center" vertical="center"/>
    </xf>
    <xf numFmtId="1" fontId="2" fillId="0" borderId="29" xfId="0" applyNumberFormat="1" applyFont="1" applyFill="1" applyBorder="1" applyAlignment="1">
      <alignment horizontal="center" vertical="center" wrapText="1"/>
    </xf>
    <xf numFmtId="1" fontId="5" fillId="0" borderId="8" xfId="0" applyNumberFormat="1" applyFont="1" applyFill="1" applyBorder="1" applyAlignment="1">
      <alignment horizontal="center" vertical="center" wrapText="1"/>
    </xf>
    <xf numFmtId="1" fontId="5" fillId="0" borderId="9" xfId="0" applyNumberFormat="1" applyFont="1" applyFill="1" applyBorder="1" applyAlignment="1">
      <alignment horizontal="center" vertical="center"/>
    </xf>
    <xf numFmtId="164" fontId="5" fillId="0" borderId="10" xfId="0" applyNumberFormat="1" applyFont="1" applyFill="1" applyBorder="1" applyAlignment="1">
      <alignment horizontal="center" vertical="center"/>
    </xf>
    <xf numFmtId="1" fontId="5" fillId="0" borderId="29" xfId="0" applyNumberFormat="1" applyFont="1" applyFill="1" applyBorder="1" applyAlignment="1">
      <alignment horizontal="center" vertical="center"/>
    </xf>
    <xf numFmtId="1" fontId="2" fillId="0" borderId="11" xfId="0" applyNumberFormat="1" applyFont="1" applyFill="1" applyBorder="1" applyAlignment="1">
      <alignment horizontal="center" vertical="center"/>
    </xf>
    <xf numFmtId="1" fontId="2" fillId="0" borderId="19" xfId="0" applyNumberFormat="1" applyFont="1" applyFill="1" applyBorder="1" applyAlignment="1">
      <alignment horizontal="center" vertical="center"/>
    </xf>
    <xf numFmtId="1" fontId="2" fillId="0" borderId="5" xfId="0" applyNumberFormat="1" applyFont="1" applyFill="1" applyBorder="1" applyAlignment="1">
      <alignment horizontal="center" vertical="center"/>
    </xf>
    <xf numFmtId="1" fontId="2" fillId="0" borderId="39" xfId="0" applyNumberFormat="1" applyFont="1" applyFill="1" applyBorder="1" applyAlignment="1">
      <alignment horizontal="center" vertical="center"/>
    </xf>
    <xf numFmtId="1" fontId="2" fillId="0" borderId="32" xfId="0" applyNumberFormat="1" applyFont="1" applyFill="1" applyBorder="1" applyAlignment="1">
      <alignment horizontal="center" vertical="center"/>
    </xf>
    <xf numFmtId="164" fontId="2" fillId="0" borderId="33" xfId="0" applyNumberFormat="1" applyFont="1" applyFill="1" applyBorder="1" applyAlignment="1">
      <alignment horizontal="center" vertical="center"/>
    </xf>
    <xf numFmtId="1" fontId="2" fillId="0" borderId="20" xfId="0" applyNumberFormat="1" applyFont="1" applyFill="1" applyBorder="1" applyAlignment="1">
      <alignment horizontal="center" vertical="center"/>
    </xf>
    <xf numFmtId="164" fontId="2" fillId="0" borderId="22" xfId="0" applyNumberFormat="1" applyFont="1" applyFill="1" applyBorder="1" applyAlignment="1">
      <alignment horizontal="center" vertical="center"/>
    </xf>
    <xf numFmtId="1" fontId="2" fillId="0" borderId="37" xfId="0" applyNumberFormat="1" applyFont="1" applyFill="1" applyBorder="1" applyAlignment="1">
      <alignment horizontal="center" vertical="center"/>
    </xf>
    <xf numFmtId="1" fontId="2" fillId="0" borderId="40" xfId="0" applyNumberFormat="1" applyFont="1" applyFill="1" applyBorder="1" applyAlignment="1">
      <alignment horizontal="center" vertical="center"/>
    </xf>
    <xf numFmtId="3" fontId="1" fillId="0" borderId="16" xfId="0" applyNumberFormat="1" applyFont="1" applyFill="1" applyBorder="1" applyAlignment="1">
      <alignment horizontal="center" vertical="center" wrapText="1"/>
    </xf>
    <xf numFmtId="3" fontId="1" fillId="0" borderId="15" xfId="0" applyNumberFormat="1" applyFont="1" applyFill="1" applyBorder="1" applyAlignment="1">
      <alignment horizontal="center" vertical="center" wrapText="1"/>
    </xf>
    <xf numFmtId="165" fontId="1" fillId="0" borderId="14" xfId="0" applyNumberFormat="1" applyFont="1" applyFill="1" applyBorder="1" applyAlignment="1">
      <alignment horizontal="center" vertical="center"/>
    </xf>
    <xf numFmtId="164" fontId="2" fillId="3" borderId="21" xfId="0" applyNumberFormat="1" applyFont="1" applyFill="1" applyBorder="1" applyAlignment="1">
      <alignment horizontal="center" vertical="center" wrapText="1"/>
    </xf>
    <xf numFmtId="164" fontId="2" fillId="3" borderId="8" xfId="0" applyNumberFormat="1" applyFont="1" applyFill="1" applyBorder="1" applyAlignment="1">
      <alignment horizontal="center" vertical="center" wrapText="1"/>
    </xf>
    <xf numFmtId="164" fontId="2" fillId="3" borderId="13" xfId="0" applyNumberFormat="1" applyFont="1" applyFill="1" applyBorder="1" applyAlignment="1">
      <alignment horizontal="center" vertical="center" wrapText="1"/>
    </xf>
    <xf numFmtId="164" fontId="2" fillId="3" borderId="7" xfId="0" applyNumberFormat="1" applyFont="1" applyFill="1" applyBorder="1" applyAlignment="1">
      <alignment horizontal="center" vertical="center" wrapText="1"/>
    </xf>
    <xf numFmtId="164" fontId="2" fillId="3" borderId="8" xfId="0" applyNumberFormat="1" applyFont="1" applyFill="1" applyBorder="1" applyAlignment="1">
      <alignment horizontal="center" vertical="center"/>
    </xf>
    <xf numFmtId="164" fontId="5" fillId="3" borderId="8" xfId="0" applyNumberFormat="1" applyFont="1" applyFill="1" applyBorder="1" applyAlignment="1">
      <alignment horizontal="center" vertical="center" wrapText="1"/>
    </xf>
    <xf numFmtId="164" fontId="2" fillId="3" borderId="37" xfId="0" applyNumberFormat="1" applyFont="1" applyFill="1" applyBorder="1" applyAlignment="1">
      <alignment horizontal="center" vertical="center" wrapText="1"/>
    </xf>
    <xf numFmtId="165" fontId="1" fillId="3" borderId="16" xfId="0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1" fontId="2" fillId="0" borderId="10" xfId="0" applyNumberFormat="1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1" fontId="2" fillId="0" borderId="12" xfId="0" applyNumberFormat="1" applyFont="1" applyFill="1" applyBorder="1" applyAlignment="1">
      <alignment horizontal="center" vertical="center" wrapText="1"/>
    </xf>
    <xf numFmtId="1" fontId="2" fillId="0" borderId="6" xfId="0" applyNumberFormat="1" applyFont="1" applyFill="1" applyBorder="1" applyAlignment="1">
      <alignment horizontal="center" vertical="center" wrapText="1"/>
    </xf>
    <xf numFmtId="1" fontId="2" fillId="0" borderId="32" xfId="0" applyNumberFormat="1" applyFont="1" applyFill="1" applyBorder="1" applyAlignment="1">
      <alignment horizontal="center" vertical="center" wrapText="1"/>
    </xf>
    <xf numFmtId="1" fontId="2" fillId="0" borderId="37" xfId="0" applyNumberFormat="1" applyFont="1" applyFill="1" applyBorder="1" applyAlignment="1">
      <alignment horizontal="center" vertical="center" wrapText="1"/>
    </xf>
    <xf numFmtId="0" fontId="2" fillId="0" borderId="33" xfId="0" applyFont="1" applyFill="1" applyBorder="1" applyAlignment="1">
      <alignment horizontal="center" vertical="center" wrapText="1"/>
    </xf>
    <xf numFmtId="1" fontId="1" fillId="0" borderId="15" xfId="0" applyNumberFormat="1" applyFont="1" applyFill="1" applyBorder="1" applyAlignment="1">
      <alignment horizontal="center" vertical="center" wrapText="1"/>
    </xf>
    <xf numFmtId="1" fontId="1" fillId="0" borderId="16" xfId="0" applyNumberFormat="1" applyFont="1" applyFill="1" applyBorder="1" applyAlignment="1">
      <alignment horizontal="center" vertical="center" wrapText="1"/>
    </xf>
    <xf numFmtId="1" fontId="3" fillId="0" borderId="39" xfId="0" applyNumberFormat="1" applyFont="1" applyFill="1" applyBorder="1" applyAlignment="1">
      <alignment horizontal="center" vertical="center" wrapText="1"/>
    </xf>
    <xf numFmtId="1" fontId="3" fillId="0" borderId="7" xfId="0" applyNumberFormat="1" applyFont="1" applyFill="1" applyBorder="1" applyAlignment="1">
      <alignment horizontal="center" vertical="center" wrapText="1"/>
    </xf>
    <xf numFmtId="1" fontId="3" fillId="0" borderId="29" xfId="0" applyNumberFormat="1" applyFont="1" applyFill="1" applyBorder="1" applyAlignment="1">
      <alignment horizontal="center" vertical="center" wrapText="1"/>
    </xf>
    <xf numFmtId="1" fontId="3" fillId="0" borderId="8" xfId="0" applyNumberFormat="1" applyFont="1" applyFill="1" applyBorder="1" applyAlignment="1">
      <alignment horizontal="center" vertical="center" wrapText="1"/>
    </xf>
    <xf numFmtId="1" fontId="3" fillId="0" borderId="19" xfId="0" applyNumberFormat="1" applyFont="1" applyFill="1" applyBorder="1" applyAlignment="1">
      <alignment horizontal="center" vertical="center" wrapText="1"/>
    </xf>
    <xf numFmtId="1" fontId="3" fillId="0" borderId="13" xfId="0" applyNumberFormat="1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1" fontId="3" fillId="0" borderId="40" xfId="0" applyNumberFormat="1" applyFont="1" applyFill="1" applyBorder="1" applyAlignment="1">
      <alignment horizontal="center" vertical="center" wrapText="1"/>
    </xf>
    <xf numFmtId="1" fontId="3" fillId="0" borderId="37" xfId="0" applyNumberFormat="1" applyFont="1" applyFill="1" applyBorder="1" applyAlignment="1">
      <alignment horizontal="center" vertical="center" wrapText="1"/>
    </xf>
    <xf numFmtId="164" fontId="1" fillId="0" borderId="46" xfId="0" applyNumberFormat="1" applyFont="1" applyFill="1" applyBorder="1" applyAlignment="1">
      <alignment horizontal="center" vertical="center" wrapText="1"/>
    </xf>
    <xf numFmtId="1" fontId="6" fillId="0" borderId="7" xfId="0" applyNumberFormat="1" applyFont="1" applyFill="1" applyBorder="1" applyAlignment="1">
      <alignment horizontal="center" vertical="center"/>
    </xf>
    <xf numFmtId="1" fontId="3" fillId="0" borderId="7" xfId="0" applyNumberFormat="1" applyFont="1" applyFill="1" applyBorder="1" applyAlignment="1">
      <alignment horizontal="center" vertical="center"/>
    </xf>
    <xf numFmtId="1" fontId="3" fillId="0" borderId="28" xfId="0" applyNumberFormat="1" applyFont="1" applyFill="1" applyBorder="1" applyAlignment="1">
      <alignment horizontal="center" vertical="center"/>
    </xf>
    <xf numFmtId="1" fontId="6" fillId="0" borderId="16" xfId="0" applyNumberFormat="1" applyFont="1" applyFill="1" applyBorder="1" applyAlignment="1">
      <alignment horizontal="center" vertical="center"/>
    </xf>
    <xf numFmtId="1" fontId="3" fillId="0" borderId="8" xfId="0" applyNumberFormat="1" applyFont="1" applyFill="1" applyBorder="1" applyAlignment="1">
      <alignment horizontal="center" vertical="center"/>
    </xf>
    <xf numFmtId="1" fontId="3" fillId="0" borderId="13" xfId="0" applyNumberFormat="1" applyFont="1" applyFill="1" applyBorder="1" applyAlignment="1">
      <alignment horizontal="center" vertical="center"/>
    </xf>
    <xf numFmtId="164" fontId="1" fillId="3" borderId="16" xfId="0" applyNumberFormat="1" applyFont="1" applyFill="1" applyBorder="1" applyAlignment="1">
      <alignment horizontal="center" vertical="center" wrapText="1"/>
    </xf>
    <xf numFmtId="164" fontId="3" fillId="3" borderId="7" xfId="0" applyNumberFormat="1" applyFont="1" applyFill="1" applyBorder="1" applyAlignment="1">
      <alignment horizontal="center" vertical="center" wrapText="1"/>
    </xf>
    <xf numFmtId="164" fontId="3" fillId="3" borderId="8" xfId="0" applyNumberFormat="1" applyFont="1" applyFill="1" applyBorder="1" applyAlignment="1">
      <alignment horizontal="center" vertical="center" wrapText="1"/>
    </xf>
    <xf numFmtId="164" fontId="3" fillId="3" borderId="13" xfId="0" applyNumberFormat="1" applyFont="1" applyFill="1" applyBorder="1" applyAlignment="1">
      <alignment horizontal="center" vertical="center" wrapText="1"/>
    </xf>
    <xf numFmtId="2" fontId="3" fillId="3" borderId="7" xfId="0" applyNumberFormat="1" applyFont="1" applyFill="1" applyBorder="1" applyAlignment="1">
      <alignment horizontal="center" vertical="center" wrapText="1"/>
    </xf>
    <xf numFmtId="2" fontId="3" fillId="3" borderId="8" xfId="0" applyNumberFormat="1" applyFont="1" applyFill="1" applyBorder="1" applyAlignment="1">
      <alignment horizontal="center" vertical="center" wrapText="1"/>
    </xf>
    <xf numFmtId="2" fontId="3" fillId="3" borderId="13" xfId="0" applyNumberFormat="1" applyFont="1" applyFill="1" applyBorder="1" applyAlignment="1">
      <alignment horizontal="center" vertical="center" wrapText="1"/>
    </xf>
    <xf numFmtId="2" fontId="3" fillId="3" borderId="37" xfId="0" applyNumberFormat="1" applyFont="1" applyFill="1" applyBorder="1" applyAlignment="1">
      <alignment horizontal="center" vertical="center" wrapText="1"/>
    </xf>
    <xf numFmtId="2" fontId="6" fillId="3" borderId="16" xfId="0" applyNumberFormat="1" applyFont="1" applyFill="1" applyBorder="1" applyAlignment="1">
      <alignment horizontal="center" vertical="center" wrapText="1"/>
    </xf>
    <xf numFmtId="2" fontId="3" fillId="3" borderId="6" xfId="0" applyNumberFormat="1" applyFont="1" applyFill="1" applyBorder="1" applyAlignment="1">
      <alignment horizontal="center" vertical="center"/>
    </xf>
    <xf numFmtId="2" fontId="3" fillId="3" borderId="10" xfId="0" applyNumberFormat="1" applyFont="1" applyFill="1" applyBorder="1" applyAlignment="1">
      <alignment horizontal="center" vertical="center"/>
    </xf>
    <xf numFmtId="2" fontId="3" fillId="3" borderId="12" xfId="0" applyNumberFormat="1" applyFont="1" applyFill="1" applyBorder="1" applyAlignment="1">
      <alignment horizontal="center" vertical="center"/>
    </xf>
    <xf numFmtId="2" fontId="6" fillId="3" borderId="14" xfId="0" applyNumberFormat="1" applyFont="1" applyFill="1" applyBorder="1" applyAlignment="1">
      <alignment horizontal="center" vertical="center"/>
    </xf>
    <xf numFmtId="1" fontId="6" fillId="3" borderId="16" xfId="0" applyNumberFormat="1" applyFont="1" applyFill="1" applyBorder="1" applyAlignment="1">
      <alignment horizontal="center" vertical="center"/>
    </xf>
    <xf numFmtId="1" fontId="1" fillId="0" borderId="47" xfId="0" applyNumberFormat="1" applyFont="1" applyFill="1" applyBorder="1" applyAlignment="1">
      <alignment horizontal="center" vertical="center" wrapText="1"/>
    </xf>
    <xf numFmtId="1" fontId="1" fillId="0" borderId="48" xfId="0" applyNumberFormat="1" applyFont="1" applyFill="1" applyBorder="1" applyAlignment="1">
      <alignment horizontal="center" vertical="center" wrapText="1"/>
    </xf>
    <xf numFmtId="1" fontId="1" fillId="0" borderId="35" xfId="0" applyNumberFormat="1" applyFont="1" applyFill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3" borderId="23" xfId="0" applyFont="1" applyFill="1" applyBorder="1" applyAlignment="1">
      <alignment horizontal="center" vertical="center" wrapText="1"/>
    </xf>
    <xf numFmtId="0" fontId="6" fillId="3" borderId="24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2" borderId="23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1" fillId="2" borderId="34" xfId="0" applyFont="1" applyFill="1" applyBorder="1" applyAlignment="1">
      <alignment horizontal="center" vertical="center" wrapText="1"/>
    </xf>
    <xf numFmtId="0" fontId="1" fillId="2" borderId="36" xfId="0" applyFont="1" applyFill="1" applyBorder="1" applyAlignment="1">
      <alignment horizontal="center" vertical="center" wrapText="1"/>
    </xf>
    <xf numFmtId="1" fontId="1" fillId="3" borderId="15" xfId="0" applyNumberFormat="1" applyFont="1" applyFill="1" applyBorder="1" applyAlignment="1">
      <alignment horizontal="center" vertical="center" wrapText="1"/>
    </xf>
    <xf numFmtId="1" fontId="1" fillId="3" borderId="16" xfId="0" applyNumberFormat="1" applyFont="1" applyFill="1" applyBorder="1" applyAlignment="1">
      <alignment horizontal="center" vertical="center" wrapText="1"/>
    </xf>
    <xf numFmtId="1" fontId="1" fillId="3" borderId="14" xfId="0" applyNumberFormat="1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164" fontId="1" fillId="0" borderId="16" xfId="0" applyNumberFormat="1" applyFont="1" applyFill="1" applyBorder="1" applyAlignment="1">
      <alignment horizontal="center" vertical="center" wrapText="1"/>
    </xf>
    <xf numFmtId="164" fontId="1" fillId="0" borderId="14" xfId="0" applyNumberFormat="1" applyFont="1" applyFill="1" applyBorder="1" applyAlignment="1">
      <alignment horizontal="center" vertical="center" wrapText="1"/>
    </xf>
    <xf numFmtId="1" fontId="1" fillId="0" borderId="47" xfId="0" applyNumberFormat="1" applyFont="1" applyFill="1" applyBorder="1" applyAlignment="1">
      <alignment horizontal="center" vertical="center"/>
    </xf>
    <xf numFmtId="1" fontId="1" fillId="0" borderId="48" xfId="0" applyNumberFormat="1" applyFont="1" applyFill="1" applyBorder="1" applyAlignment="1">
      <alignment horizontal="center" vertical="center"/>
    </xf>
    <xf numFmtId="1" fontId="1" fillId="0" borderId="35" xfId="0" applyNumberFormat="1" applyFont="1" applyFill="1" applyBorder="1" applyAlignment="1">
      <alignment horizontal="center" vertical="center"/>
    </xf>
    <xf numFmtId="0" fontId="1" fillId="2" borderId="27" xfId="0" applyFont="1" applyFill="1" applyBorder="1" applyAlignment="1">
      <alignment horizontal="center" vertical="center" wrapText="1"/>
    </xf>
    <xf numFmtId="0" fontId="1" fillId="2" borderId="31" xfId="0" applyFont="1" applyFill="1" applyBorder="1" applyAlignment="1">
      <alignment horizontal="center" vertical="center" wrapText="1"/>
    </xf>
    <xf numFmtId="164" fontId="1" fillId="0" borderId="3" xfId="0" applyNumberFormat="1" applyFont="1" applyFill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00"/>
  <sheetViews>
    <sheetView tabSelected="1" zoomScale="60" zoomScaleNormal="60" workbookViewId="0">
      <selection activeCell="Z2" sqref="Z2"/>
    </sheetView>
  </sheetViews>
  <sheetFormatPr defaultRowHeight="15" x14ac:dyDescent="0.25"/>
  <cols>
    <col min="2" max="2" width="4.42578125" bestFit="1" customWidth="1"/>
    <col min="3" max="3" width="42.5703125" customWidth="1"/>
    <col min="4" max="4" width="23.85546875" customWidth="1"/>
    <col min="5" max="5" width="14" customWidth="1"/>
    <col min="6" max="6" width="12.42578125" customWidth="1"/>
    <col min="7" max="7" width="13.42578125" customWidth="1"/>
    <col min="8" max="8" width="13.140625" customWidth="1"/>
    <col min="9" max="9" width="12.5703125" customWidth="1"/>
    <col min="10" max="10" width="12.42578125" customWidth="1"/>
    <col min="11" max="11" width="12" customWidth="1"/>
    <col min="12" max="12" width="12.28515625" customWidth="1"/>
    <col min="13" max="13" width="13.5703125" customWidth="1"/>
    <col min="14" max="14" width="12.7109375" customWidth="1"/>
    <col min="15" max="15" width="18.42578125" customWidth="1"/>
    <col min="16" max="16" width="12.7109375" customWidth="1"/>
    <col min="17" max="17" width="23" customWidth="1"/>
    <col min="18" max="18" width="9.140625" customWidth="1"/>
    <col min="19" max="19" width="19.85546875" customWidth="1"/>
    <col min="20" max="20" width="12" customWidth="1"/>
    <col min="21" max="21" width="26.28515625" customWidth="1"/>
    <col min="22" max="22" width="23.42578125" customWidth="1"/>
    <col min="23" max="23" width="16" customWidth="1"/>
    <col min="24" max="24" width="25.5703125" customWidth="1"/>
  </cols>
  <sheetData>
    <row r="1" spans="1:24" ht="15.75" thickBot="1" x14ac:dyDescent="0.3">
      <c r="A1" s="18"/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18"/>
      <c r="W1" s="18"/>
      <c r="X1" s="18"/>
    </row>
    <row r="2" spans="1:24" ht="86.25" customHeight="1" thickBot="1" x14ac:dyDescent="0.3">
      <c r="A2" s="18"/>
      <c r="B2" s="133" t="s">
        <v>0</v>
      </c>
      <c r="C2" s="135" t="s">
        <v>1</v>
      </c>
      <c r="D2" s="142" t="s">
        <v>107</v>
      </c>
      <c r="E2" s="143"/>
      <c r="F2" s="140" t="s">
        <v>108</v>
      </c>
      <c r="G2" s="141"/>
      <c r="H2" s="140" t="s">
        <v>109</v>
      </c>
      <c r="I2" s="141"/>
      <c r="J2" s="140" t="s">
        <v>110</v>
      </c>
      <c r="K2" s="141"/>
      <c r="L2" s="140" t="s">
        <v>111</v>
      </c>
      <c r="M2" s="141"/>
      <c r="N2" s="137" t="s">
        <v>214</v>
      </c>
      <c r="O2" s="138"/>
      <c r="P2" s="138"/>
      <c r="Q2" s="139"/>
      <c r="R2" s="137" t="s">
        <v>215</v>
      </c>
      <c r="S2" s="138"/>
      <c r="T2" s="138"/>
      <c r="U2" s="139"/>
      <c r="V2" s="127" t="s">
        <v>212</v>
      </c>
      <c r="W2" s="127" t="s">
        <v>114</v>
      </c>
      <c r="X2" s="129" t="s">
        <v>115</v>
      </c>
    </row>
    <row r="3" spans="1:24" ht="93.75" customHeight="1" thickBot="1" x14ac:dyDescent="0.3">
      <c r="A3" s="18"/>
      <c r="B3" s="134"/>
      <c r="C3" s="136"/>
      <c r="D3" s="13" t="s">
        <v>112</v>
      </c>
      <c r="E3" s="35" t="s">
        <v>4</v>
      </c>
      <c r="F3" s="5" t="s">
        <v>113</v>
      </c>
      <c r="G3" s="14" t="s">
        <v>4</v>
      </c>
      <c r="H3" s="5" t="s">
        <v>113</v>
      </c>
      <c r="I3" s="14" t="s">
        <v>4</v>
      </c>
      <c r="J3" s="16" t="s">
        <v>113</v>
      </c>
      <c r="K3" s="17" t="s">
        <v>4</v>
      </c>
      <c r="L3" s="15" t="s">
        <v>113</v>
      </c>
      <c r="M3" s="14" t="s">
        <v>4</v>
      </c>
      <c r="N3" s="21" t="s">
        <v>2</v>
      </c>
      <c r="O3" s="22" t="s">
        <v>3</v>
      </c>
      <c r="P3" s="36" t="s">
        <v>4</v>
      </c>
      <c r="Q3" s="23" t="s">
        <v>5</v>
      </c>
      <c r="R3" s="21" t="s">
        <v>2</v>
      </c>
      <c r="S3" s="22" t="s">
        <v>3</v>
      </c>
      <c r="T3" s="36" t="s">
        <v>4</v>
      </c>
      <c r="U3" s="23" t="s">
        <v>5</v>
      </c>
      <c r="V3" s="128"/>
      <c r="W3" s="128"/>
      <c r="X3" s="130"/>
    </row>
    <row r="4" spans="1:24" ht="42.75" x14ac:dyDescent="0.25">
      <c r="A4" s="18"/>
      <c r="B4" s="9" t="s">
        <v>6</v>
      </c>
      <c r="C4" s="7" t="s">
        <v>118</v>
      </c>
      <c r="D4" s="39">
        <v>15</v>
      </c>
      <c r="E4" s="75">
        <v>66.7</v>
      </c>
      <c r="F4" s="40">
        <v>3</v>
      </c>
      <c r="G4" s="41">
        <v>66.7</v>
      </c>
      <c r="H4" s="40">
        <v>5</v>
      </c>
      <c r="I4" s="41">
        <v>60</v>
      </c>
      <c r="J4" s="40">
        <v>4</v>
      </c>
      <c r="K4" s="41">
        <v>50</v>
      </c>
      <c r="L4" s="42">
        <v>3</v>
      </c>
      <c r="M4" s="41">
        <v>100</v>
      </c>
      <c r="N4" s="1">
        <v>11</v>
      </c>
      <c r="O4" s="52">
        <v>8</v>
      </c>
      <c r="P4" s="78">
        <v>72.727272727272734</v>
      </c>
      <c r="Q4" s="83" t="s">
        <v>216</v>
      </c>
      <c r="R4" s="94">
        <v>5</v>
      </c>
      <c r="S4" s="95">
        <v>1</v>
      </c>
      <c r="T4" s="111">
        <v>20</v>
      </c>
      <c r="U4" s="83" t="s">
        <v>15</v>
      </c>
      <c r="V4" s="33">
        <v>31889</v>
      </c>
      <c r="W4" s="105">
        <f t="shared" ref="W4:W9" si="0">D4+N4+R4</f>
        <v>31</v>
      </c>
      <c r="X4" s="119">
        <f>W4/V4*100</f>
        <v>9.7212204835523217E-2</v>
      </c>
    </row>
    <row r="5" spans="1:24" ht="42.75" x14ac:dyDescent="0.25">
      <c r="A5" s="18"/>
      <c r="B5" s="10" t="s">
        <v>8</v>
      </c>
      <c r="C5" s="8" t="s">
        <v>119</v>
      </c>
      <c r="D5" s="43">
        <v>21</v>
      </c>
      <c r="E5" s="76">
        <v>66.7</v>
      </c>
      <c r="F5" s="44">
        <v>5</v>
      </c>
      <c r="G5" s="45">
        <v>60</v>
      </c>
      <c r="H5" s="44">
        <v>6</v>
      </c>
      <c r="I5" s="46">
        <v>50</v>
      </c>
      <c r="J5" s="44">
        <v>5</v>
      </c>
      <c r="K5" s="46">
        <v>80</v>
      </c>
      <c r="L5" s="47">
        <v>5</v>
      </c>
      <c r="M5" s="46">
        <v>80</v>
      </c>
      <c r="N5" s="3">
        <v>5</v>
      </c>
      <c r="O5" s="43">
        <v>2</v>
      </c>
      <c r="P5" s="76">
        <v>40</v>
      </c>
      <c r="Q5" s="84" t="s">
        <v>216</v>
      </c>
      <c r="R5" s="96">
        <v>4</v>
      </c>
      <c r="S5" s="97">
        <v>1</v>
      </c>
      <c r="T5" s="112">
        <v>25</v>
      </c>
      <c r="U5" s="85" t="s">
        <v>15</v>
      </c>
      <c r="V5" s="3">
        <v>17580</v>
      </c>
      <c r="W5" s="105">
        <f t="shared" si="0"/>
        <v>30</v>
      </c>
      <c r="X5" s="120">
        <f>W5/V5*100</f>
        <v>0.17064846416382254</v>
      </c>
    </row>
    <row r="6" spans="1:24" ht="28.5" x14ac:dyDescent="0.25">
      <c r="A6" s="18"/>
      <c r="B6" s="11" t="s">
        <v>9</v>
      </c>
      <c r="C6" s="8" t="s">
        <v>164</v>
      </c>
      <c r="D6" s="43">
        <v>14</v>
      </c>
      <c r="E6" s="76">
        <v>57.1</v>
      </c>
      <c r="F6" s="44">
        <v>3</v>
      </c>
      <c r="G6" s="45">
        <v>33.299999999999997</v>
      </c>
      <c r="H6" s="44">
        <v>3</v>
      </c>
      <c r="I6" s="46">
        <v>33.299999999999997</v>
      </c>
      <c r="J6" s="44">
        <v>4</v>
      </c>
      <c r="K6" s="46">
        <v>50</v>
      </c>
      <c r="L6" s="47">
        <v>4</v>
      </c>
      <c r="M6" s="45">
        <v>100</v>
      </c>
      <c r="N6" s="3">
        <v>4</v>
      </c>
      <c r="O6" s="43">
        <v>2</v>
      </c>
      <c r="P6" s="76">
        <v>50</v>
      </c>
      <c r="Q6" s="84" t="s">
        <v>216</v>
      </c>
      <c r="R6" s="96">
        <v>4</v>
      </c>
      <c r="S6" s="97">
        <v>0</v>
      </c>
      <c r="T6" s="112">
        <v>0</v>
      </c>
      <c r="U6" s="85" t="s">
        <v>15</v>
      </c>
      <c r="V6" s="3">
        <v>18433</v>
      </c>
      <c r="W6" s="105">
        <f t="shared" si="0"/>
        <v>22</v>
      </c>
      <c r="X6" s="120">
        <f t="shared" ref="X6:X68" si="1">W6/V6*100</f>
        <v>0.11935116367384581</v>
      </c>
    </row>
    <row r="7" spans="1:24" ht="28.5" x14ac:dyDescent="0.25">
      <c r="A7" s="18"/>
      <c r="B7" s="11" t="s">
        <v>10</v>
      </c>
      <c r="C7" s="8" t="s">
        <v>163</v>
      </c>
      <c r="D7" s="43">
        <v>32</v>
      </c>
      <c r="E7" s="76">
        <v>84.4</v>
      </c>
      <c r="F7" s="44">
        <v>8</v>
      </c>
      <c r="G7" s="45">
        <v>62.5</v>
      </c>
      <c r="H7" s="44">
        <v>8</v>
      </c>
      <c r="I7" s="46">
        <v>100</v>
      </c>
      <c r="J7" s="44">
        <v>8</v>
      </c>
      <c r="K7" s="46">
        <v>87.5</v>
      </c>
      <c r="L7" s="47">
        <v>8</v>
      </c>
      <c r="M7" s="45">
        <v>87.5</v>
      </c>
      <c r="N7" s="3">
        <v>8</v>
      </c>
      <c r="O7" s="43">
        <v>4</v>
      </c>
      <c r="P7" s="76">
        <v>50</v>
      </c>
      <c r="Q7" s="84" t="s">
        <v>216</v>
      </c>
      <c r="R7" s="96">
        <v>8</v>
      </c>
      <c r="S7" s="97">
        <v>1</v>
      </c>
      <c r="T7" s="112">
        <v>12.5</v>
      </c>
      <c r="U7" s="85" t="s">
        <v>15</v>
      </c>
      <c r="V7" s="3">
        <v>41009</v>
      </c>
      <c r="W7" s="105">
        <f t="shared" si="0"/>
        <v>48</v>
      </c>
      <c r="X7" s="120">
        <f t="shared" si="1"/>
        <v>0.11704747738301349</v>
      </c>
    </row>
    <row r="8" spans="1:24" ht="28.5" x14ac:dyDescent="0.25">
      <c r="A8" s="18"/>
      <c r="B8" s="11" t="s">
        <v>11</v>
      </c>
      <c r="C8" s="8" t="s">
        <v>165</v>
      </c>
      <c r="D8" s="43">
        <v>13</v>
      </c>
      <c r="E8" s="76">
        <v>69.2</v>
      </c>
      <c r="F8" s="3">
        <v>3</v>
      </c>
      <c r="G8" s="45">
        <v>66.7</v>
      </c>
      <c r="H8" s="44">
        <v>4</v>
      </c>
      <c r="I8" s="46">
        <v>75</v>
      </c>
      <c r="J8" s="44">
        <v>3</v>
      </c>
      <c r="K8" s="46">
        <v>66.7</v>
      </c>
      <c r="L8" s="47">
        <v>3</v>
      </c>
      <c r="M8" s="46">
        <v>66.7</v>
      </c>
      <c r="N8" s="3">
        <v>4</v>
      </c>
      <c r="O8" s="43">
        <v>1</v>
      </c>
      <c r="P8" s="76">
        <v>25</v>
      </c>
      <c r="Q8" s="84" t="s">
        <v>48</v>
      </c>
      <c r="R8" s="96">
        <v>2</v>
      </c>
      <c r="S8" s="97">
        <v>1</v>
      </c>
      <c r="T8" s="112">
        <v>50</v>
      </c>
      <c r="U8" s="85" t="s">
        <v>15</v>
      </c>
      <c r="V8" s="3">
        <v>19500</v>
      </c>
      <c r="W8" s="105">
        <f t="shared" si="0"/>
        <v>19</v>
      </c>
      <c r="X8" s="120">
        <f>W8/V8*100</f>
        <v>9.7435897435897437E-2</v>
      </c>
    </row>
    <row r="9" spans="1:24" ht="28.5" x14ac:dyDescent="0.25">
      <c r="A9" s="18"/>
      <c r="B9" s="10" t="s">
        <v>12</v>
      </c>
      <c r="C9" s="8" t="s">
        <v>166</v>
      </c>
      <c r="D9" s="43">
        <v>229</v>
      </c>
      <c r="E9" s="76">
        <v>87.3</v>
      </c>
      <c r="F9" s="44">
        <v>53</v>
      </c>
      <c r="G9" s="45">
        <v>79.2</v>
      </c>
      <c r="H9" s="44">
        <v>73</v>
      </c>
      <c r="I9" s="46">
        <v>78.099999999999994</v>
      </c>
      <c r="J9" s="44">
        <v>52</v>
      </c>
      <c r="K9" s="46">
        <v>96.2</v>
      </c>
      <c r="L9" s="47">
        <v>51</v>
      </c>
      <c r="M9" s="45">
        <v>100</v>
      </c>
      <c r="N9" s="3">
        <v>61</v>
      </c>
      <c r="O9" s="43">
        <v>26</v>
      </c>
      <c r="P9" s="76">
        <v>42.622950819672127</v>
      </c>
      <c r="Q9" s="84" t="s">
        <v>216</v>
      </c>
      <c r="R9" s="96">
        <v>293</v>
      </c>
      <c r="S9" s="97">
        <v>259</v>
      </c>
      <c r="T9" s="112">
        <v>88.395904436860079</v>
      </c>
      <c r="U9" s="85" t="s">
        <v>7</v>
      </c>
      <c r="V9" s="3">
        <v>45490</v>
      </c>
      <c r="W9" s="105">
        <f t="shared" si="0"/>
        <v>583</v>
      </c>
      <c r="X9" s="120">
        <f t="shared" si="1"/>
        <v>1.281600351725654</v>
      </c>
    </row>
    <row r="10" spans="1:24" ht="28.5" x14ac:dyDescent="0.25">
      <c r="A10" s="18"/>
      <c r="B10" s="11" t="s">
        <v>13</v>
      </c>
      <c r="C10" s="8" t="s">
        <v>167</v>
      </c>
      <c r="D10" s="146" t="s">
        <v>213</v>
      </c>
      <c r="E10" s="147"/>
      <c r="F10" s="147"/>
      <c r="G10" s="147"/>
      <c r="H10" s="147"/>
      <c r="I10" s="147"/>
      <c r="J10" s="147"/>
      <c r="K10" s="147"/>
      <c r="L10" s="147"/>
      <c r="M10" s="148"/>
      <c r="N10" s="124" t="s">
        <v>213</v>
      </c>
      <c r="O10" s="125"/>
      <c r="P10" s="125"/>
      <c r="Q10" s="126"/>
      <c r="R10" s="124" t="s">
        <v>213</v>
      </c>
      <c r="S10" s="125"/>
      <c r="T10" s="125"/>
      <c r="U10" s="126"/>
      <c r="V10" s="3">
        <v>10568</v>
      </c>
      <c r="W10" s="104">
        <v>0</v>
      </c>
      <c r="X10" s="120">
        <v>0</v>
      </c>
    </row>
    <row r="11" spans="1:24" ht="57.75" thickBot="1" x14ac:dyDescent="0.3">
      <c r="A11" s="18"/>
      <c r="B11" s="24" t="s">
        <v>14</v>
      </c>
      <c r="C11" s="25" t="s">
        <v>120</v>
      </c>
      <c r="D11" s="48">
        <v>4</v>
      </c>
      <c r="E11" s="77">
        <v>25</v>
      </c>
      <c r="F11" s="4">
        <v>1</v>
      </c>
      <c r="G11" s="49">
        <v>0</v>
      </c>
      <c r="H11" s="4">
        <v>1</v>
      </c>
      <c r="I11" s="50">
        <v>0</v>
      </c>
      <c r="J11" s="4">
        <v>1</v>
      </c>
      <c r="K11" s="50">
        <v>100</v>
      </c>
      <c r="L11" s="51">
        <v>1</v>
      </c>
      <c r="M11" s="49">
        <v>0</v>
      </c>
      <c r="N11" s="4">
        <v>1</v>
      </c>
      <c r="O11" s="48">
        <v>1</v>
      </c>
      <c r="P11" s="77">
        <v>100</v>
      </c>
      <c r="Q11" s="86" t="s">
        <v>217</v>
      </c>
      <c r="R11" s="98">
        <v>1</v>
      </c>
      <c r="S11" s="99">
        <v>0</v>
      </c>
      <c r="T11" s="113">
        <v>0</v>
      </c>
      <c r="U11" s="86" t="s">
        <v>15</v>
      </c>
      <c r="V11" s="4">
        <v>2366</v>
      </c>
      <c r="W11" s="106">
        <f>D11+N11+R11</f>
        <v>6</v>
      </c>
      <c r="X11" s="121">
        <f>W11/V11*100</f>
        <v>0.25359256128486896</v>
      </c>
    </row>
    <row r="12" spans="1:24" ht="29.25" thickBot="1" x14ac:dyDescent="0.3">
      <c r="A12" s="18"/>
      <c r="B12" s="30" t="s">
        <v>16</v>
      </c>
      <c r="C12" s="29" t="s">
        <v>168</v>
      </c>
      <c r="D12" s="144" t="s">
        <v>18</v>
      </c>
      <c r="E12" s="144"/>
      <c r="F12" s="144"/>
      <c r="G12" s="144"/>
      <c r="H12" s="144"/>
      <c r="I12" s="144"/>
      <c r="J12" s="144"/>
      <c r="K12" s="144"/>
      <c r="L12" s="144"/>
      <c r="M12" s="145"/>
      <c r="N12" s="131" t="s">
        <v>18</v>
      </c>
      <c r="O12" s="132"/>
      <c r="P12" s="132"/>
      <c r="Q12" s="132"/>
      <c r="R12" s="132"/>
      <c r="S12" s="132"/>
      <c r="T12" s="132"/>
      <c r="U12" s="132"/>
      <c r="V12" s="37">
        <f>V11+V13+V54</f>
        <v>11246</v>
      </c>
      <c r="W12" s="107">
        <f>W11+W13+W54</f>
        <v>72</v>
      </c>
      <c r="X12" s="122">
        <f>W12/V12*100</f>
        <v>0.64022763649297532</v>
      </c>
    </row>
    <row r="13" spans="1:24" ht="42.75" x14ac:dyDescent="0.25">
      <c r="A13" s="18"/>
      <c r="B13" s="26" t="s">
        <v>19</v>
      </c>
      <c r="C13" s="27" t="s">
        <v>169</v>
      </c>
      <c r="D13" s="52">
        <v>35</v>
      </c>
      <c r="E13" s="78">
        <v>77.099999999999994</v>
      </c>
      <c r="F13" s="1">
        <v>8</v>
      </c>
      <c r="G13" s="53">
        <v>87.5</v>
      </c>
      <c r="H13" s="1">
        <v>15</v>
      </c>
      <c r="I13" s="54">
        <v>66.7</v>
      </c>
      <c r="J13" s="1">
        <v>6</v>
      </c>
      <c r="K13" s="54">
        <v>83.3</v>
      </c>
      <c r="L13" s="55">
        <v>6</v>
      </c>
      <c r="M13" s="53">
        <v>83.3</v>
      </c>
      <c r="N13" s="1">
        <v>2</v>
      </c>
      <c r="O13" s="52">
        <v>0</v>
      </c>
      <c r="P13" s="78">
        <v>0</v>
      </c>
      <c r="Q13" s="83" t="s">
        <v>217</v>
      </c>
      <c r="R13" s="124" t="s">
        <v>213</v>
      </c>
      <c r="S13" s="125"/>
      <c r="T13" s="125"/>
      <c r="U13" s="126"/>
      <c r="V13" s="1">
        <v>6234</v>
      </c>
      <c r="W13" s="105">
        <f>D13+N13</f>
        <v>37</v>
      </c>
      <c r="X13" s="119">
        <f t="shared" si="1"/>
        <v>0.59351940968880335</v>
      </c>
    </row>
    <row r="14" spans="1:24" ht="28.5" x14ac:dyDescent="0.25">
      <c r="A14" s="18"/>
      <c r="B14" s="11" t="s">
        <v>20</v>
      </c>
      <c r="C14" s="8" t="s">
        <v>170</v>
      </c>
      <c r="D14" s="56">
        <v>14</v>
      </c>
      <c r="E14" s="76">
        <v>35.700000000000003</v>
      </c>
      <c r="F14" s="44">
        <v>3</v>
      </c>
      <c r="G14" s="45">
        <v>33.299999999999997</v>
      </c>
      <c r="H14" s="44">
        <v>3</v>
      </c>
      <c r="I14" s="46">
        <v>66.7</v>
      </c>
      <c r="J14" s="44">
        <v>5</v>
      </c>
      <c r="K14" s="46">
        <v>20</v>
      </c>
      <c r="L14" s="47">
        <v>3</v>
      </c>
      <c r="M14" s="45">
        <v>33.299999999999997</v>
      </c>
      <c r="N14" s="3">
        <v>5</v>
      </c>
      <c r="O14" s="43">
        <v>1</v>
      </c>
      <c r="P14" s="76">
        <v>20</v>
      </c>
      <c r="Q14" s="85" t="s">
        <v>48</v>
      </c>
      <c r="R14" s="96">
        <v>5</v>
      </c>
      <c r="S14" s="97">
        <v>0</v>
      </c>
      <c r="T14" s="112">
        <v>0</v>
      </c>
      <c r="U14" s="85" t="s">
        <v>15</v>
      </c>
      <c r="V14" s="3">
        <v>25221</v>
      </c>
      <c r="W14" s="105">
        <f t="shared" ref="W14:W31" si="2">D14+N14+R14</f>
        <v>24</v>
      </c>
      <c r="X14" s="120">
        <f t="shared" si="1"/>
        <v>9.5158796241227542E-2</v>
      </c>
    </row>
    <row r="15" spans="1:24" ht="28.5" x14ac:dyDescent="0.25">
      <c r="A15" s="18"/>
      <c r="B15" s="11" t="s">
        <v>21</v>
      </c>
      <c r="C15" s="8" t="s">
        <v>171</v>
      </c>
      <c r="D15" s="43">
        <v>9</v>
      </c>
      <c r="E15" s="76">
        <v>66.7</v>
      </c>
      <c r="F15" s="3">
        <v>2</v>
      </c>
      <c r="G15" s="46">
        <v>50</v>
      </c>
      <c r="H15" s="3">
        <v>3</v>
      </c>
      <c r="I15" s="46">
        <v>33.299999999999997</v>
      </c>
      <c r="J15" s="3">
        <v>2</v>
      </c>
      <c r="K15" s="46">
        <v>100</v>
      </c>
      <c r="L15" s="57">
        <v>2</v>
      </c>
      <c r="M15" s="46">
        <v>100</v>
      </c>
      <c r="N15" s="3">
        <v>1</v>
      </c>
      <c r="O15" s="43">
        <v>0</v>
      </c>
      <c r="P15" s="76">
        <v>0</v>
      </c>
      <c r="Q15" s="85" t="s">
        <v>217</v>
      </c>
      <c r="R15" s="96">
        <v>12</v>
      </c>
      <c r="S15" s="97">
        <v>11</v>
      </c>
      <c r="T15" s="112">
        <v>91.666666666666657</v>
      </c>
      <c r="U15" s="85" t="s">
        <v>7</v>
      </c>
      <c r="V15" s="3">
        <v>58069</v>
      </c>
      <c r="W15" s="105">
        <f t="shared" si="2"/>
        <v>22</v>
      </c>
      <c r="X15" s="120">
        <f t="shared" si="1"/>
        <v>3.7885963250615648E-2</v>
      </c>
    </row>
    <row r="16" spans="1:24" ht="28.5" x14ac:dyDescent="0.25">
      <c r="A16" s="18"/>
      <c r="B16" s="11" t="s">
        <v>22</v>
      </c>
      <c r="C16" s="8" t="s">
        <v>172</v>
      </c>
      <c r="D16" s="43">
        <v>738</v>
      </c>
      <c r="E16" s="76">
        <v>93.4</v>
      </c>
      <c r="F16" s="44">
        <v>165</v>
      </c>
      <c r="G16" s="45">
        <v>95.2</v>
      </c>
      <c r="H16" s="44">
        <v>241</v>
      </c>
      <c r="I16" s="45">
        <v>89.6</v>
      </c>
      <c r="J16" s="44">
        <v>169</v>
      </c>
      <c r="K16" s="46">
        <v>94.1</v>
      </c>
      <c r="L16" s="47">
        <v>163</v>
      </c>
      <c r="M16" s="45">
        <v>96.3</v>
      </c>
      <c r="N16" s="3">
        <v>136</v>
      </c>
      <c r="O16" s="43">
        <v>104</v>
      </c>
      <c r="P16" s="76">
        <v>76.470588235294116</v>
      </c>
      <c r="Q16" s="85" t="s">
        <v>216</v>
      </c>
      <c r="R16" s="96">
        <v>598</v>
      </c>
      <c r="S16" s="97">
        <v>529</v>
      </c>
      <c r="T16" s="112">
        <v>88.461538461538453</v>
      </c>
      <c r="U16" s="85" t="s">
        <v>103</v>
      </c>
      <c r="V16" s="3">
        <v>7164</v>
      </c>
      <c r="W16" s="105">
        <f t="shared" si="2"/>
        <v>1472</v>
      </c>
      <c r="X16" s="120">
        <f>W16/V16*100</f>
        <v>20.54718034617532</v>
      </c>
    </row>
    <row r="17" spans="1:24" ht="28.5" x14ac:dyDescent="0.25">
      <c r="A17" s="18"/>
      <c r="B17" s="11" t="s">
        <v>23</v>
      </c>
      <c r="C17" s="8" t="s">
        <v>121</v>
      </c>
      <c r="D17" s="56">
        <v>514</v>
      </c>
      <c r="E17" s="76">
        <v>72.599999999999994</v>
      </c>
      <c r="F17" s="44">
        <v>126</v>
      </c>
      <c r="G17" s="45">
        <v>60.3</v>
      </c>
      <c r="H17" s="44">
        <v>135</v>
      </c>
      <c r="I17" s="45">
        <v>51.1</v>
      </c>
      <c r="J17" s="44">
        <v>132</v>
      </c>
      <c r="K17" s="45">
        <v>87.9</v>
      </c>
      <c r="L17" s="47">
        <v>121</v>
      </c>
      <c r="M17" s="45">
        <v>92.6</v>
      </c>
      <c r="N17" s="3">
        <v>131</v>
      </c>
      <c r="O17" s="43">
        <v>26</v>
      </c>
      <c r="P17" s="76">
        <v>19.847328244274809</v>
      </c>
      <c r="Q17" s="85" t="s">
        <v>48</v>
      </c>
      <c r="R17" s="96">
        <v>154</v>
      </c>
      <c r="S17" s="97">
        <v>42</v>
      </c>
      <c r="T17" s="112">
        <v>27.27272727272727</v>
      </c>
      <c r="U17" s="85" t="s">
        <v>103</v>
      </c>
      <c r="V17" s="3">
        <v>34023</v>
      </c>
      <c r="W17" s="105">
        <f t="shared" si="2"/>
        <v>799</v>
      </c>
      <c r="X17" s="120">
        <f t="shared" si="1"/>
        <v>2.3484113687799431</v>
      </c>
    </row>
    <row r="18" spans="1:24" ht="28.5" x14ac:dyDescent="0.25">
      <c r="A18" s="18"/>
      <c r="B18" s="11" t="s">
        <v>24</v>
      </c>
      <c r="C18" s="8" t="s">
        <v>174</v>
      </c>
      <c r="D18" s="43">
        <v>9</v>
      </c>
      <c r="E18" s="76">
        <v>88.9</v>
      </c>
      <c r="F18" s="44">
        <v>2</v>
      </c>
      <c r="G18" s="45">
        <v>100</v>
      </c>
      <c r="H18" s="44">
        <v>3</v>
      </c>
      <c r="I18" s="45">
        <v>100</v>
      </c>
      <c r="J18" s="44">
        <v>2</v>
      </c>
      <c r="K18" s="46">
        <v>100</v>
      </c>
      <c r="L18" s="47">
        <v>2</v>
      </c>
      <c r="M18" s="45">
        <v>50</v>
      </c>
      <c r="N18" s="3">
        <v>2</v>
      </c>
      <c r="O18" s="43">
        <v>2</v>
      </c>
      <c r="P18" s="76">
        <v>100</v>
      </c>
      <c r="Q18" s="85" t="s">
        <v>15</v>
      </c>
      <c r="R18" s="96">
        <v>1</v>
      </c>
      <c r="S18" s="97">
        <v>1</v>
      </c>
      <c r="T18" s="112">
        <v>100</v>
      </c>
      <c r="U18" s="85" t="s">
        <v>15</v>
      </c>
      <c r="V18" s="3">
        <v>7106</v>
      </c>
      <c r="W18" s="105">
        <f t="shared" si="2"/>
        <v>12</v>
      </c>
      <c r="X18" s="120">
        <f t="shared" si="1"/>
        <v>0.16887137630171686</v>
      </c>
    </row>
    <row r="19" spans="1:24" ht="28.5" x14ac:dyDescent="0.25">
      <c r="A19" s="18"/>
      <c r="B19" s="11" t="s">
        <v>25</v>
      </c>
      <c r="C19" s="8" t="s">
        <v>175</v>
      </c>
      <c r="D19" s="43">
        <v>8</v>
      </c>
      <c r="E19" s="76">
        <v>100</v>
      </c>
      <c r="F19" s="44">
        <v>2</v>
      </c>
      <c r="G19" s="45">
        <v>100</v>
      </c>
      <c r="H19" s="44">
        <v>3</v>
      </c>
      <c r="I19" s="46">
        <v>100</v>
      </c>
      <c r="J19" s="44">
        <v>2</v>
      </c>
      <c r="K19" s="46">
        <v>100</v>
      </c>
      <c r="L19" s="47">
        <v>1</v>
      </c>
      <c r="M19" s="46">
        <v>100</v>
      </c>
      <c r="N19" s="3">
        <v>2</v>
      </c>
      <c r="O19" s="43">
        <v>2</v>
      </c>
      <c r="P19" s="76">
        <v>100</v>
      </c>
      <c r="Q19" s="85" t="s">
        <v>15</v>
      </c>
      <c r="R19" s="96">
        <v>1</v>
      </c>
      <c r="S19" s="97">
        <v>1</v>
      </c>
      <c r="T19" s="112">
        <v>100</v>
      </c>
      <c r="U19" s="85" t="s">
        <v>15</v>
      </c>
      <c r="V19" s="3">
        <v>1970</v>
      </c>
      <c r="W19" s="105">
        <f t="shared" si="2"/>
        <v>11</v>
      </c>
      <c r="X19" s="120">
        <f t="shared" si="1"/>
        <v>0.55837563451776651</v>
      </c>
    </row>
    <row r="20" spans="1:24" ht="28.5" x14ac:dyDescent="0.25">
      <c r="A20" s="18"/>
      <c r="B20" s="11" t="s">
        <v>26</v>
      </c>
      <c r="C20" s="8" t="s">
        <v>176</v>
      </c>
      <c r="D20" s="43">
        <v>12</v>
      </c>
      <c r="E20" s="76">
        <v>25</v>
      </c>
      <c r="F20" s="44">
        <v>3</v>
      </c>
      <c r="G20" s="45">
        <v>33.299999999999997</v>
      </c>
      <c r="H20" s="44">
        <v>3</v>
      </c>
      <c r="I20" s="45">
        <v>33.299999999999997</v>
      </c>
      <c r="J20" s="44">
        <v>3</v>
      </c>
      <c r="K20" s="45">
        <v>33.299999999999997</v>
      </c>
      <c r="L20" s="47">
        <v>3</v>
      </c>
      <c r="M20" s="45">
        <v>0</v>
      </c>
      <c r="N20" s="3">
        <v>3</v>
      </c>
      <c r="O20" s="43">
        <v>0</v>
      </c>
      <c r="P20" s="76">
        <v>0</v>
      </c>
      <c r="Q20" s="84" t="s">
        <v>217</v>
      </c>
      <c r="R20" s="96">
        <v>3</v>
      </c>
      <c r="S20" s="97">
        <v>0</v>
      </c>
      <c r="T20" s="112">
        <v>0</v>
      </c>
      <c r="U20" s="85" t="s">
        <v>15</v>
      </c>
      <c r="V20" s="3">
        <v>23071</v>
      </c>
      <c r="W20" s="105">
        <f t="shared" si="2"/>
        <v>18</v>
      </c>
      <c r="X20" s="120">
        <f t="shared" si="1"/>
        <v>7.8020025139785884E-2</v>
      </c>
    </row>
    <row r="21" spans="1:24" ht="28.5" x14ac:dyDescent="0.25">
      <c r="A21" s="18"/>
      <c r="B21" s="11" t="s">
        <v>27</v>
      </c>
      <c r="C21" s="8" t="s">
        <v>122</v>
      </c>
      <c r="D21" s="43">
        <v>318</v>
      </c>
      <c r="E21" s="76">
        <v>72.599999999999994</v>
      </c>
      <c r="F21" s="44">
        <v>81</v>
      </c>
      <c r="G21" s="45">
        <v>64.2</v>
      </c>
      <c r="H21" s="44">
        <v>84</v>
      </c>
      <c r="I21" s="45">
        <v>44</v>
      </c>
      <c r="J21" s="44">
        <v>86</v>
      </c>
      <c r="K21" s="45">
        <v>93</v>
      </c>
      <c r="L21" s="47">
        <v>67</v>
      </c>
      <c r="M21" s="45">
        <v>92.5</v>
      </c>
      <c r="N21" s="3">
        <v>86</v>
      </c>
      <c r="O21" s="43">
        <v>30</v>
      </c>
      <c r="P21" s="76">
        <v>34.883720930232556</v>
      </c>
      <c r="Q21" s="84" t="s">
        <v>216</v>
      </c>
      <c r="R21" s="96">
        <v>86</v>
      </c>
      <c r="S21" s="97">
        <v>4</v>
      </c>
      <c r="T21" s="112">
        <v>4.6511627906976747</v>
      </c>
      <c r="U21" s="85" t="s">
        <v>103</v>
      </c>
      <c r="V21" s="3">
        <v>261304</v>
      </c>
      <c r="W21" s="105">
        <f t="shared" si="2"/>
        <v>490</v>
      </c>
      <c r="X21" s="120">
        <f t="shared" si="1"/>
        <v>0.1875210482809295</v>
      </c>
    </row>
    <row r="22" spans="1:24" ht="42.75" x14ac:dyDescent="0.25">
      <c r="A22" s="18"/>
      <c r="B22" s="11" t="s">
        <v>28</v>
      </c>
      <c r="C22" s="8" t="s">
        <v>123</v>
      </c>
      <c r="D22" s="43">
        <v>9</v>
      </c>
      <c r="E22" s="79">
        <v>88.9</v>
      </c>
      <c r="F22" s="44">
        <v>2</v>
      </c>
      <c r="G22" s="45">
        <v>100</v>
      </c>
      <c r="H22" s="44">
        <v>3</v>
      </c>
      <c r="I22" s="45">
        <v>100</v>
      </c>
      <c r="J22" s="44">
        <v>2</v>
      </c>
      <c r="K22" s="45">
        <v>100</v>
      </c>
      <c r="L22" s="47">
        <v>2</v>
      </c>
      <c r="M22" s="45">
        <v>50</v>
      </c>
      <c r="N22" s="3">
        <v>1</v>
      </c>
      <c r="O22" s="43">
        <v>0</v>
      </c>
      <c r="P22" s="76">
        <v>0</v>
      </c>
      <c r="Q22" s="84" t="s">
        <v>217</v>
      </c>
      <c r="R22" s="96">
        <v>1</v>
      </c>
      <c r="S22" s="97">
        <v>0</v>
      </c>
      <c r="T22" s="112">
        <v>0</v>
      </c>
      <c r="U22" s="85" t="s">
        <v>15</v>
      </c>
      <c r="V22" s="3">
        <v>4516</v>
      </c>
      <c r="W22" s="105">
        <f t="shared" si="2"/>
        <v>11</v>
      </c>
      <c r="X22" s="120">
        <f t="shared" si="1"/>
        <v>0.24357838795394152</v>
      </c>
    </row>
    <row r="23" spans="1:24" ht="28.5" x14ac:dyDescent="0.25">
      <c r="A23" s="18"/>
      <c r="B23" s="11" t="s">
        <v>29</v>
      </c>
      <c r="C23" s="8" t="s">
        <v>124</v>
      </c>
      <c r="D23" s="43">
        <v>2103</v>
      </c>
      <c r="E23" s="79">
        <v>74</v>
      </c>
      <c r="F23" s="44">
        <v>549</v>
      </c>
      <c r="G23" s="45">
        <v>78.5</v>
      </c>
      <c r="H23" s="44">
        <v>561</v>
      </c>
      <c r="I23" s="45">
        <v>38.299999999999997</v>
      </c>
      <c r="J23" s="44">
        <v>567</v>
      </c>
      <c r="K23" s="45">
        <v>89.6</v>
      </c>
      <c r="L23" s="47">
        <v>426</v>
      </c>
      <c r="M23" s="45">
        <v>94.4</v>
      </c>
      <c r="N23" s="3">
        <v>568</v>
      </c>
      <c r="O23" s="43">
        <v>261</v>
      </c>
      <c r="P23" s="76">
        <v>45.950704225352112</v>
      </c>
      <c r="Q23" s="85" t="s">
        <v>216</v>
      </c>
      <c r="R23" s="96">
        <v>568</v>
      </c>
      <c r="S23" s="97">
        <v>57</v>
      </c>
      <c r="T23" s="112">
        <v>10.035211267605634</v>
      </c>
      <c r="U23" s="85" t="s">
        <v>103</v>
      </c>
      <c r="V23" s="32">
        <v>38396</v>
      </c>
      <c r="W23" s="105">
        <f t="shared" si="2"/>
        <v>3239</v>
      </c>
      <c r="X23" s="120">
        <f t="shared" si="1"/>
        <v>8.4357745598499854</v>
      </c>
    </row>
    <row r="24" spans="1:24" ht="114" x14ac:dyDescent="0.25">
      <c r="A24" s="18"/>
      <c r="B24" s="10" t="s">
        <v>30</v>
      </c>
      <c r="C24" s="8" t="s">
        <v>125</v>
      </c>
      <c r="D24" s="43">
        <v>917</v>
      </c>
      <c r="E24" s="76">
        <v>89</v>
      </c>
      <c r="F24" s="3">
        <v>221</v>
      </c>
      <c r="G24" s="46">
        <v>93.2</v>
      </c>
      <c r="H24" s="3">
        <v>230</v>
      </c>
      <c r="I24" s="46">
        <v>74.8</v>
      </c>
      <c r="J24" s="3">
        <v>237</v>
      </c>
      <c r="K24" s="46">
        <v>91.6</v>
      </c>
      <c r="L24" s="57">
        <v>229</v>
      </c>
      <c r="M24" s="46">
        <v>96.5</v>
      </c>
      <c r="N24" s="3">
        <v>238</v>
      </c>
      <c r="O24" s="43">
        <v>129</v>
      </c>
      <c r="P24" s="76">
        <v>54.201680672268907</v>
      </c>
      <c r="Q24" s="85" t="s">
        <v>218</v>
      </c>
      <c r="R24" s="96">
        <v>236</v>
      </c>
      <c r="S24" s="97">
        <v>79</v>
      </c>
      <c r="T24" s="112">
        <v>33.474576271186443</v>
      </c>
      <c r="U24" s="85" t="s">
        <v>103</v>
      </c>
      <c r="V24" s="3">
        <v>33778</v>
      </c>
      <c r="W24" s="105">
        <f t="shared" si="2"/>
        <v>1391</v>
      </c>
      <c r="X24" s="120">
        <f t="shared" si="1"/>
        <v>4.1180650127301792</v>
      </c>
    </row>
    <row r="25" spans="1:24" ht="28.5" x14ac:dyDescent="0.25">
      <c r="A25" s="18"/>
      <c r="B25" s="11" t="s">
        <v>31</v>
      </c>
      <c r="C25" s="8" t="s">
        <v>126</v>
      </c>
      <c r="D25" s="43">
        <v>4</v>
      </c>
      <c r="E25" s="76">
        <v>100</v>
      </c>
      <c r="F25" s="3">
        <v>1</v>
      </c>
      <c r="G25" s="46">
        <v>100</v>
      </c>
      <c r="H25" s="3">
        <v>1</v>
      </c>
      <c r="I25" s="46">
        <v>100</v>
      </c>
      <c r="J25" s="3">
        <v>1</v>
      </c>
      <c r="K25" s="46">
        <v>100</v>
      </c>
      <c r="L25" s="57">
        <v>1</v>
      </c>
      <c r="M25" s="46">
        <v>100</v>
      </c>
      <c r="N25" s="3">
        <v>1</v>
      </c>
      <c r="O25" s="43">
        <v>0</v>
      </c>
      <c r="P25" s="76">
        <v>0</v>
      </c>
      <c r="Q25" s="84" t="s">
        <v>217</v>
      </c>
      <c r="R25" s="96">
        <v>1</v>
      </c>
      <c r="S25" s="97">
        <v>0</v>
      </c>
      <c r="T25" s="112">
        <v>0</v>
      </c>
      <c r="U25" s="85" t="s">
        <v>15</v>
      </c>
      <c r="V25" s="2">
        <v>3558</v>
      </c>
      <c r="W25" s="105">
        <f t="shared" si="2"/>
        <v>6</v>
      </c>
      <c r="X25" s="120">
        <f t="shared" si="1"/>
        <v>0.16863406408094433</v>
      </c>
    </row>
    <row r="26" spans="1:24" ht="28.5" x14ac:dyDescent="0.25">
      <c r="A26" s="18"/>
      <c r="B26" s="11" t="s">
        <v>32</v>
      </c>
      <c r="C26" s="8" t="s">
        <v>127</v>
      </c>
      <c r="D26" s="43">
        <v>22</v>
      </c>
      <c r="E26" s="76">
        <v>100</v>
      </c>
      <c r="F26" s="44">
        <v>6</v>
      </c>
      <c r="G26" s="45">
        <v>100</v>
      </c>
      <c r="H26" s="44">
        <v>6</v>
      </c>
      <c r="I26" s="45">
        <v>100</v>
      </c>
      <c r="J26" s="44">
        <v>6</v>
      </c>
      <c r="K26" s="45">
        <v>100</v>
      </c>
      <c r="L26" s="47">
        <v>4</v>
      </c>
      <c r="M26" s="45">
        <v>100</v>
      </c>
      <c r="N26" s="3">
        <v>6</v>
      </c>
      <c r="O26" s="43">
        <v>4</v>
      </c>
      <c r="P26" s="76">
        <v>66.666666666666657</v>
      </c>
      <c r="Q26" s="84" t="s">
        <v>15</v>
      </c>
      <c r="R26" s="96">
        <v>6</v>
      </c>
      <c r="S26" s="97">
        <v>3</v>
      </c>
      <c r="T26" s="112">
        <v>50</v>
      </c>
      <c r="U26" s="85" t="s">
        <v>15</v>
      </c>
      <c r="V26" s="2">
        <v>3414</v>
      </c>
      <c r="W26" s="105">
        <f t="shared" si="2"/>
        <v>34</v>
      </c>
      <c r="X26" s="120">
        <f t="shared" si="1"/>
        <v>0.99589923842999406</v>
      </c>
    </row>
    <row r="27" spans="1:24" ht="28.5" x14ac:dyDescent="0.25">
      <c r="A27" s="18"/>
      <c r="B27" s="11" t="s">
        <v>33</v>
      </c>
      <c r="C27" s="8" t="s">
        <v>177</v>
      </c>
      <c r="D27" s="43">
        <v>56</v>
      </c>
      <c r="E27" s="76">
        <v>85.7</v>
      </c>
      <c r="F27" s="44">
        <v>13</v>
      </c>
      <c r="G27" s="45">
        <v>76.900000000000006</v>
      </c>
      <c r="H27" s="44">
        <v>20</v>
      </c>
      <c r="I27" s="45">
        <v>80</v>
      </c>
      <c r="J27" s="44">
        <v>12</v>
      </c>
      <c r="K27" s="45">
        <v>91.7</v>
      </c>
      <c r="L27" s="47">
        <v>11</v>
      </c>
      <c r="M27" s="45">
        <v>100</v>
      </c>
      <c r="N27" s="3">
        <v>13</v>
      </c>
      <c r="O27" s="43">
        <v>6</v>
      </c>
      <c r="P27" s="76">
        <v>46.153846153846153</v>
      </c>
      <c r="Q27" s="84" t="s">
        <v>216</v>
      </c>
      <c r="R27" s="96">
        <v>4</v>
      </c>
      <c r="S27" s="97">
        <v>0</v>
      </c>
      <c r="T27" s="112">
        <v>0</v>
      </c>
      <c r="U27" s="85" t="s">
        <v>15</v>
      </c>
      <c r="V27" s="3">
        <v>9126</v>
      </c>
      <c r="W27" s="105">
        <f t="shared" si="2"/>
        <v>73</v>
      </c>
      <c r="X27" s="120">
        <f t="shared" si="1"/>
        <v>0.79991233837387687</v>
      </c>
    </row>
    <row r="28" spans="1:24" ht="28.5" x14ac:dyDescent="0.25">
      <c r="A28" s="18"/>
      <c r="B28" s="11" t="s">
        <v>34</v>
      </c>
      <c r="C28" s="8" t="s">
        <v>178</v>
      </c>
      <c r="D28" s="43">
        <v>15</v>
      </c>
      <c r="E28" s="76">
        <v>100</v>
      </c>
      <c r="F28" s="44">
        <v>4</v>
      </c>
      <c r="G28" s="45">
        <v>100</v>
      </c>
      <c r="H28" s="44">
        <v>4</v>
      </c>
      <c r="I28" s="45">
        <v>100</v>
      </c>
      <c r="J28" s="44">
        <v>4</v>
      </c>
      <c r="K28" s="45">
        <v>100</v>
      </c>
      <c r="L28" s="47">
        <v>3</v>
      </c>
      <c r="M28" s="45">
        <v>100</v>
      </c>
      <c r="N28" s="3">
        <v>4</v>
      </c>
      <c r="O28" s="43">
        <v>2</v>
      </c>
      <c r="P28" s="76">
        <v>50</v>
      </c>
      <c r="Q28" s="84" t="s">
        <v>216</v>
      </c>
      <c r="R28" s="96">
        <v>4</v>
      </c>
      <c r="S28" s="97">
        <v>1</v>
      </c>
      <c r="T28" s="112">
        <v>25</v>
      </c>
      <c r="U28" s="85" t="s">
        <v>15</v>
      </c>
      <c r="V28" s="3">
        <v>69882</v>
      </c>
      <c r="W28" s="105">
        <f t="shared" si="2"/>
        <v>23</v>
      </c>
      <c r="X28" s="120">
        <f t="shared" si="1"/>
        <v>3.2912624137832344E-2</v>
      </c>
    </row>
    <row r="29" spans="1:24" ht="28.5" x14ac:dyDescent="0.25">
      <c r="A29" s="18"/>
      <c r="B29" s="11" t="s">
        <v>35</v>
      </c>
      <c r="C29" s="8" t="s">
        <v>128</v>
      </c>
      <c r="D29" s="43">
        <v>257</v>
      </c>
      <c r="E29" s="76">
        <v>91.8</v>
      </c>
      <c r="F29" s="44">
        <v>62</v>
      </c>
      <c r="G29" s="45">
        <v>88.7</v>
      </c>
      <c r="H29" s="44">
        <v>77</v>
      </c>
      <c r="I29" s="45">
        <v>92.2</v>
      </c>
      <c r="J29" s="44">
        <v>63</v>
      </c>
      <c r="K29" s="45">
        <v>95.2</v>
      </c>
      <c r="L29" s="47">
        <v>55</v>
      </c>
      <c r="M29" s="45">
        <v>90.9</v>
      </c>
      <c r="N29" s="3">
        <v>50</v>
      </c>
      <c r="O29" s="43">
        <v>24</v>
      </c>
      <c r="P29" s="76">
        <v>48</v>
      </c>
      <c r="Q29" s="84" t="s">
        <v>216</v>
      </c>
      <c r="R29" s="96">
        <v>80</v>
      </c>
      <c r="S29" s="97">
        <v>37</v>
      </c>
      <c r="T29" s="112">
        <v>46.25</v>
      </c>
      <c r="U29" s="85" t="s">
        <v>103</v>
      </c>
      <c r="V29" s="3">
        <v>6938</v>
      </c>
      <c r="W29" s="105">
        <f t="shared" si="2"/>
        <v>387</v>
      </c>
      <c r="X29" s="120">
        <f t="shared" si="1"/>
        <v>5.5779763620639953</v>
      </c>
    </row>
    <row r="30" spans="1:24" ht="28.5" x14ac:dyDescent="0.25">
      <c r="A30" s="18"/>
      <c r="B30" s="11" t="s">
        <v>36</v>
      </c>
      <c r="C30" s="8" t="s">
        <v>173</v>
      </c>
      <c r="D30" s="56">
        <v>7</v>
      </c>
      <c r="E30" s="76">
        <v>71.400000000000006</v>
      </c>
      <c r="F30" s="44">
        <v>1</v>
      </c>
      <c r="G30" s="45">
        <v>100</v>
      </c>
      <c r="H30" s="44">
        <v>1</v>
      </c>
      <c r="I30" s="45">
        <v>0</v>
      </c>
      <c r="J30" s="44">
        <v>3</v>
      </c>
      <c r="K30" s="45">
        <v>100</v>
      </c>
      <c r="L30" s="47">
        <v>2</v>
      </c>
      <c r="M30" s="45">
        <v>50</v>
      </c>
      <c r="N30" s="3">
        <v>3</v>
      </c>
      <c r="O30" s="43">
        <v>0</v>
      </c>
      <c r="P30" s="76">
        <v>0</v>
      </c>
      <c r="Q30" s="84" t="s">
        <v>217</v>
      </c>
      <c r="R30" s="96">
        <v>3</v>
      </c>
      <c r="S30" s="97">
        <v>0</v>
      </c>
      <c r="T30" s="112">
        <v>0</v>
      </c>
      <c r="U30" s="85" t="s">
        <v>15</v>
      </c>
      <c r="V30" s="3">
        <v>10332</v>
      </c>
      <c r="W30" s="105">
        <f t="shared" si="2"/>
        <v>13</v>
      </c>
      <c r="X30" s="120">
        <f t="shared" si="1"/>
        <v>0.12582268679829656</v>
      </c>
    </row>
    <row r="31" spans="1:24" ht="28.5" x14ac:dyDescent="0.25">
      <c r="A31" s="18"/>
      <c r="B31" s="11" t="s">
        <v>37</v>
      </c>
      <c r="C31" s="8" t="s">
        <v>179</v>
      </c>
      <c r="D31" s="56">
        <v>24</v>
      </c>
      <c r="E31" s="76">
        <v>100</v>
      </c>
      <c r="F31" s="44">
        <v>6</v>
      </c>
      <c r="G31" s="45">
        <v>100</v>
      </c>
      <c r="H31" s="44">
        <v>6</v>
      </c>
      <c r="I31" s="45">
        <v>100</v>
      </c>
      <c r="J31" s="44">
        <v>6</v>
      </c>
      <c r="K31" s="45">
        <v>100</v>
      </c>
      <c r="L31" s="47">
        <v>6</v>
      </c>
      <c r="M31" s="45">
        <v>100</v>
      </c>
      <c r="N31" s="3">
        <v>6</v>
      </c>
      <c r="O31" s="43">
        <v>3</v>
      </c>
      <c r="P31" s="76">
        <v>50</v>
      </c>
      <c r="Q31" s="84" t="s">
        <v>216</v>
      </c>
      <c r="R31" s="96">
        <v>6</v>
      </c>
      <c r="S31" s="97">
        <v>2</v>
      </c>
      <c r="T31" s="112">
        <v>33.333333333333329</v>
      </c>
      <c r="U31" s="85" t="s">
        <v>7</v>
      </c>
      <c r="V31" s="3">
        <v>11908</v>
      </c>
      <c r="W31" s="105">
        <f t="shared" si="2"/>
        <v>36</v>
      </c>
      <c r="X31" s="120">
        <f t="shared" si="1"/>
        <v>0.30231776956667789</v>
      </c>
    </row>
    <row r="32" spans="1:24" ht="28.5" x14ac:dyDescent="0.25">
      <c r="A32" s="18"/>
      <c r="B32" s="11" t="s">
        <v>38</v>
      </c>
      <c r="C32" s="8" t="s">
        <v>129</v>
      </c>
      <c r="D32" s="146" t="s">
        <v>213</v>
      </c>
      <c r="E32" s="147"/>
      <c r="F32" s="147"/>
      <c r="G32" s="147"/>
      <c r="H32" s="147"/>
      <c r="I32" s="147"/>
      <c r="J32" s="147"/>
      <c r="K32" s="147"/>
      <c r="L32" s="147"/>
      <c r="M32" s="148"/>
      <c r="N32" s="124" t="s">
        <v>213</v>
      </c>
      <c r="O32" s="125"/>
      <c r="P32" s="125"/>
      <c r="Q32" s="126"/>
      <c r="R32" s="124" t="s">
        <v>213</v>
      </c>
      <c r="S32" s="125"/>
      <c r="T32" s="125"/>
      <c r="U32" s="126"/>
      <c r="V32" s="3">
        <v>24790</v>
      </c>
      <c r="W32" s="104">
        <v>0</v>
      </c>
      <c r="X32" s="120">
        <v>0</v>
      </c>
    </row>
    <row r="33" spans="1:24" ht="28.5" x14ac:dyDescent="0.25">
      <c r="A33" s="18"/>
      <c r="B33" s="11" t="s">
        <v>39</v>
      </c>
      <c r="C33" s="8" t="s">
        <v>130</v>
      </c>
      <c r="D33" s="43">
        <v>4</v>
      </c>
      <c r="E33" s="76">
        <v>50</v>
      </c>
      <c r="F33" s="44">
        <v>1</v>
      </c>
      <c r="G33" s="45">
        <v>0</v>
      </c>
      <c r="H33" s="44">
        <v>1</v>
      </c>
      <c r="I33" s="46">
        <v>0</v>
      </c>
      <c r="J33" s="44">
        <v>1</v>
      </c>
      <c r="K33" s="46">
        <v>100</v>
      </c>
      <c r="L33" s="47">
        <v>1</v>
      </c>
      <c r="M33" s="45">
        <v>100</v>
      </c>
      <c r="N33" s="3">
        <v>1</v>
      </c>
      <c r="O33" s="43">
        <v>0</v>
      </c>
      <c r="P33" s="76">
        <v>0</v>
      </c>
      <c r="Q33" s="85" t="s">
        <v>217</v>
      </c>
      <c r="R33" s="96">
        <v>1</v>
      </c>
      <c r="S33" s="97">
        <v>0</v>
      </c>
      <c r="T33" s="112">
        <v>0</v>
      </c>
      <c r="U33" s="85" t="s">
        <v>15</v>
      </c>
      <c r="V33" s="32">
        <v>5858</v>
      </c>
      <c r="W33" s="105">
        <f>D33+N33+R33</f>
        <v>6</v>
      </c>
      <c r="X33" s="120">
        <f t="shared" si="1"/>
        <v>0.10242403550699897</v>
      </c>
    </row>
    <row r="34" spans="1:24" ht="28.5" customHeight="1" x14ac:dyDescent="0.25">
      <c r="A34" s="18"/>
      <c r="B34" s="11" t="s">
        <v>40</v>
      </c>
      <c r="C34" s="8" t="s">
        <v>131</v>
      </c>
      <c r="D34" s="43">
        <v>1570</v>
      </c>
      <c r="E34" s="76">
        <v>82.1</v>
      </c>
      <c r="F34" s="44">
        <v>326</v>
      </c>
      <c r="G34" s="45">
        <v>79.400000000000006</v>
      </c>
      <c r="H34" s="44">
        <v>629</v>
      </c>
      <c r="I34" s="46">
        <v>78.5</v>
      </c>
      <c r="J34" s="44">
        <v>309</v>
      </c>
      <c r="K34" s="46">
        <v>89.3</v>
      </c>
      <c r="L34" s="47">
        <v>306</v>
      </c>
      <c r="M34" s="45">
        <v>85</v>
      </c>
      <c r="N34" s="3">
        <v>298</v>
      </c>
      <c r="O34" s="43">
        <v>148</v>
      </c>
      <c r="P34" s="76">
        <v>49.664429530201346</v>
      </c>
      <c r="Q34" s="84" t="s">
        <v>216</v>
      </c>
      <c r="R34" s="124" t="s">
        <v>213</v>
      </c>
      <c r="S34" s="125"/>
      <c r="T34" s="125"/>
      <c r="U34" s="126"/>
      <c r="V34" s="3">
        <v>21498</v>
      </c>
      <c r="W34" s="105">
        <f>D34+N34</f>
        <v>1868</v>
      </c>
      <c r="X34" s="120">
        <f t="shared" si="1"/>
        <v>8.6891803888733836</v>
      </c>
    </row>
    <row r="35" spans="1:24" ht="28.5" x14ac:dyDescent="0.25">
      <c r="A35" s="18"/>
      <c r="B35" s="11" t="s">
        <v>41</v>
      </c>
      <c r="C35" s="8" t="s">
        <v>180</v>
      </c>
      <c r="D35" s="43">
        <v>52</v>
      </c>
      <c r="E35" s="76">
        <v>80.8</v>
      </c>
      <c r="F35" s="44">
        <v>11</v>
      </c>
      <c r="G35" s="45">
        <v>72.7</v>
      </c>
      <c r="H35" s="44">
        <v>19</v>
      </c>
      <c r="I35" s="46">
        <v>63.2</v>
      </c>
      <c r="J35" s="44">
        <v>11</v>
      </c>
      <c r="K35" s="45">
        <v>100</v>
      </c>
      <c r="L35" s="47">
        <v>11</v>
      </c>
      <c r="M35" s="45">
        <v>100</v>
      </c>
      <c r="N35" s="3">
        <v>9</v>
      </c>
      <c r="O35" s="43">
        <v>2</v>
      </c>
      <c r="P35" s="76">
        <v>22.222222222222221</v>
      </c>
      <c r="Q35" s="84" t="s">
        <v>48</v>
      </c>
      <c r="R35" s="96">
        <v>16</v>
      </c>
      <c r="S35" s="97">
        <v>13</v>
      </c>
      <c r="T35" s="112">
        <v>81.25</v>
      </c>
      <c r="U35" s="85" t="s">
        <v>7</v>
      </c>
      <c r="V35" s="3">
        <v>47404</v>
      </c>
      <c r="W35" s="105">
        <f t="shared" ref="W35:W53" si="3">D35+N35+R35</f>
        <v>77</v>
      </c>
      <c r="X35" s="120">
        <f t="shared" si="1"/>
        <v>0.16243354991139988</v>
      </c>
    </row>
    <row r="36" spans="1:24" ht="28.5" x14ac:dyDescent="0.25">
      <c r="A36" s="18"/>
      <c r="B36" s="11" t="s">
        <v>42</v>
      </c>
      <c r="C36" s="8" t="s">
        <v>181</v>
      </c>
      <c r="D36" s="56">
        <v>1123</v>
      </c>
      <c r="E36" s="76">
        <v>67.900000000000006</v>
      </c>
      <c r="F36" s="44">
        <v>276</v>
      </c>
      <c r="G36" s="45">
        <v>65.900000000000006</v>
      </c>
      <c r="H36" s="44">
        <v>281</v>
      </c>
      <c r="I36" s="46">
        <v>40.9</v>
      </c>
      <c r="J36" s="44">
        <v>288</v>
      </c>
      <c r="K36" s="46">
        <v>69.8</v>
      </c>
      <c r="L36" s="47">
        <v>278</v>
      </c>
      <c r="M36" s="46">
        <v>95.3</v>
      </c>
      <c r="N36" s="3">
        <v>288</v>
      </c>
      <c r="O36" s="43">
        <v>68</v>
      </c>
      <c r="P36" s="76">
        <v>23.611111111111111</v>
      </c>
      <c r="Q36" s="85" t="s">
        <v>48</v>
      </c>
      <c r="R36" s="96">
        <v>288</v>
      </c>
      <c r="S36" s="97">
        <v>51</v>
      </c>
      <c r="T36" s="112">
        <v>17.708333333333336</v>
      </c>
      <c r="U36" s="85" t="s">
        <v>103</v>
      </c>
      <c r="V36" s="3">
        <v>17874</v>
      </c>
      <c r="W36" s="105">
        <f t="shared" si="3"/>
        <v>1699</v>
      </c>
      <c r="X36" s="120">
        <f t="shared" si="1"/>
        <v>9.5054268770280856</v>
      </c>
    </row>
    <row r="37" spans="1:24" ht="28.5" x14ac:dyDescent="0.25">
      <c r="A37" s="18"/>
      <c r="B37" s="11" t="s">
        <v>43</v>
      </c>
      <c r="C37" s="8" t="s">
        <v>182</v>
      </c>
      <c r="D37" s="56">
        <v>174</v>
      </c>
      <c r="E37" s="76">
        <v>92.5</v>
      </c>
      <c r="F37" s="44">
        <v>43</v>
      </c>
      <c r="G37" s="45">
        <v>95.3</v>
      </c>
      <c r="H37" s="44">
        <v>44</v>
      </c>
      <c r="I37" s="45">
        <v>90.9</v>
      </c>
      <c r="J37" s="44">
        <v>44</v>
      </c>
      <c r="K37" s="45">
        <v>90.9</v>
      </c>
      <c r="L37" s="47">
        <v>43</v>
      </c>
      <c r="M37" s="45">
        <v>93</v>
      </c>
      <c r="N37" s="3">
        <v>44</v>
      </c>
      <c r="O37" s="43">
        <v>33</v>
      </c>
      <c r="P37" s="76">
        <v>75</v>
      </c>
      <c r="Q37" s="85" t="s">
        <v>216</v>
      </c>
      <c r="R37" s="96">
        <v>44</v>
      </c>
      <c r="S37" s="97">
        <v>15</v>
      </c>
      <c r="T37" s="112">
        <v>34.090909090909086</v>
      </c>
      <c r="U37" s="85" t="s">
        <v>103</v>
      </c>
      <c r="V37" s="3">
        <v>28646</v>
      </c>
      <c r="W37" s="105">
        <f t="shared" si="3"/>
        <v>262</v>
      </c>
      <c r="X37" s="120">
        <f t="shared" si="1"/>
        <v>0.91461286043426659</v>
      </c>
    </row>
    <row r="38" spans="1:24" ht="28.5" x14ac:dyDescent="0.25">
      <c r="A38" s="18"/>
      <c r="B38" s="11" t="s">
        <v>44</v>
      </c>
      <c r="C38" s="8" t="s">
        <v>132</v>
      </c>
      <c r="D38" s="56">
        <v>118</v>
      </c>
      <c r="E38" s="76">
        <v>90.7</v>
      </c>
      <c r="F38" s="44">
        <v>25</v>
      </c>
      <c r="G38" s="45">
        <v>88</v>
      </c>
      <c r="H38" s="44">
        <v>45</v>
      </c>
      <c r="I38" s="45">
        <v>88.9</v>
      </c>
      <c r="J38" s="44">
        <v>24</v>
      </c>
      <c r="K38" s="45">
        <v>87.5</v>
      </c>
      <c r="L38" s="47">
        <v>24</v>
      </c>
      <c r="M38" s="45">
        <v>100</v>
      </c>
      <c r="N38" s="3">
        <v>26</v>
      </c>
      <c r="O38" s="43">
        <v>17</v>
      </c>
      <c r="P38" s="76">
        <v>65.384615384615387</v>
      </c>
      <c r="Q38" s="85" t="s">
        <v>216</v>
      </c>
      <c r="R38" s="96">
        <v>236</v>
      </c>
      <c r="S38" s="97">
        <v>229</v>
      </c>
      <c r="T38" s="112">
        <v>97.033898305084747</v>
      </c>
      <c r="U38" s="85" t="s">
        <v>7</v>
      </c>
      <c r="V38" s="3">
        <v>12955</v>
      </c>
      <c r="W38" s="105">
        <f t="shared" si="3"/>
        <v>380</v>
      </c>
      <c r="X38" s="120">
        <f t="shared" si="1"/>
        <v>2.933230412967966</v>
      </c>
    </row>
    <row r="39" spans="1:24" ht="28.5" x14ac:dyDescent="0.25">
      <c r="A39" s="18"/>
      <c r="B39" s="11" t="s">
        <v>45</v>
      </c>
      <c r="C39" s="8" t="s">
        <v>183</v>
      </c>
      <c r="D39" s="58">
        <v>9</v>
      </c>
      <c r="E39" s="80">
        <v>66.7</v>
      </c>
      <c r="F39" s="59">
        <v>2</v>
      </c>
      <c r="G39" s="60">
        <v>50</v>
      </c>
      <c r="H39" s="59">
        <v>3</v>
      </c>
      <c r="I39" s="60">
        <v>66.7</v>
      </c>
      <c r="J39" s="59">
        <v>2</v>
      </c>
      <c r="K39" s="45">
        <v>50</v>
      </c>
      <c r="L39" s="61">
        <v>2</v>
      </c>
      <c r="M39" s="45">
        <v>100</v>
      </c>
      <c r="N39" s="3">
        <v>2</v>
      </c>
      <c r="O39" s="43">
        <v>1</v>
      </c>
      <c r="P39" s="76">
        <v>50</v>
      </c>
      <c r="Q39" s="85" t="s">
        <v>15</v>
      </c>
      <c r="R39" s="96">
        <v>1</v>
      </c>
      <c r="S39" s="97">
        <v>0</v>
      </c>
      <c r="T39" s="112">
        <v>0</v>
      </c>
      <c r="U39" s="85" t="s">
        <v>15</v>
      </c>
      <c r="V39" s="3">
        <v>2830</v>
      </c>
      <c r="W39" s="105">
        <f t="shared" si="3"/>
        <v>12</v>
      </c>
      <c r="X39" s="120">
        <f t="shared" si="1"/>
        <v>0.42402826855123671</v>
      </c>
    </row>
    <row r="40" spans="1:24" ht="28.5" x14ac:dyDescent="0.25">
      <c r="A40" s="18"/>
      <c r="B40" s="11" t="s">
        <v>46</v>
      </c>
      <c r="C40" s="8" t="s">
        <v>184</v>
      </c>
      <c r="D40" s="58">
        <v>712</v>
      </c>
      <c r="E40" s="80">
        <v>64.5</v>
      </c>
      <c r="F40" s="59">
        <v>177</v>
      </c>
      <c r="G40" s="60">
        <v>61</v>
      </c>
      <c r="H40" s="59">
        <v>183</v>
      </c>
      <c r="I40" s="60">
        <v>27.9</v>
      </c>
      <c r="J40" s="59">
        <v>189</v>
      </c>
      <c r="K40" s="45">
        <v>80.400000000000006</v>
      </c>
      <c r="L40" s="61">
        <v>163</v>
      </c>
      <c r="M40" s="45">
        <v>90.8</v>
      </c>
      <c r="N40" s="3">
        <v>189</v>
      </c>
      <c r="O40" s="43">
        <v>42</v>
      </c>
      <c r="P40" s="76">
        <v>22.222222222222221</v>
      </c>
      <c r="Q40" s="84" t="s">
        <v>48</v>
      </c>
      <c r="R40" s="96">
        <v>189</v>
      </c>
      <c r="S40" s="97">
        <v>9</v>
      </c>
      <c r="T40" s="112">
        <v>4.7619047619047619</v>
      </c>
      <c r="U40" s="85" t="s">
        <v>103</v>
      </c>
      <c r="V40" s="3">
        <v>97385</v>
      </c>
      <c r="W40" s="105">
        <f t="shared" si="3"/>
        <v>1090</v>
      </c>
      <c r="X40" s="120">
        <f t="shared" si="1"/>
        <v>1.1192688812445448</v>
      </c>
    </row>
    <row r="41" spans="1:24" ht="28.5" x14ac:dyDescent="0.25">
      <c r="A41" s="18"/>
      <c r="B41" s="11" t="s">
        <v>47</v>
      </c>
      <c r="C41" s="8" t="s">
        <v>133</v>
      </c>
      <c r="D41" s="43">
        <v>1058</v>
      </c>
      <c r="E41" s="79">
        <v>80.099999999999994</v>
      </c>
      <c r="F41" s="44">
        <v>265</v>
      </c>
      <c r="G41" s="45">
        <v>77.400000000000006</v>
      </c>
      <c r="H41" s="44">
        <v>268</v>
      </c>
      <c r="I41" s="45">
        <v>70.099999999999994</v>
      </c>
      <c r="J41" s="44">
        <v>277</v>
      </c>
      <c r="K41" s="45">
        <v>82.3</v>
      </c>
      <c r="L41" s="47">
        <v>248</v>
      </c>
      <c r="M41" s="45">
        <v>91.1</v>
      </c>
      <c r="N41" s="3">
        <v>278</v>
      </c>
      <c r="O41" s="43">
        <v>42</v>
      </c>
      <c r="P41" s="76">
        <v>15.107913669064748</v>
      </c>
      <c r="Q41" s="84" t="s">
        <v>48</v>
      </c>
      <c r="R41" s="96">
        <v>278</v>
      </c>
      <c r="S41" s="97">
        <v>41</v>
      </c>
      <c r="T41" s="112">
        <v>14.748201438848922</v>
      </c>
      <c r="U41" s="85" t="s">
        <v>103</v>
      </c>
      <c r="V41" s="3">
        <v>48351</v>
      </c>
      <c r="W41" s="105">
        <f t="shared" si="3"/>
        <v>1614</v>
      </c>
      <c r="X41" s="120">
        <f t="shared" si="1"/>
        <v>3.338090215300614</v>
      </c>
    </row>
    <row r="42" spans="1:24" ht="28.5" x14ac:dyDescent="0.25">
      <c r="A42" s="18"/>
      <c r="B42" s="11" t="s">
        <v>49</v>
      </c>
      <c r="C42" s="8" t="s">
        <v>134</v>
      </c>
      <c r="D42" s="56">
        <v>8</v>
      </c>
      <c r="E42" s="76">
        <v>62.5</v>
      </c>
      <c r="F42" s="44">
        <v>2</v>
      </c>
      <c r="G42" s="45">
        <v>50</v>
      </c>
      <c r="H42" s="44">
        <v>2</v>
      </c>
      <c r="I42" s="45">
        <v>50</v>
      </c>
      <c r="J42" s="44">
        <v>2</v>
      </c>
      <c r="K42" s="45">
        <v>50</v>
      </c>
      <c r="L42" s="47">
        <v>2</v>
      </c>
      <c r="M42" s="45">
        <v>100</v>
      </c>
      <c r="N42" s="3">
        <v>2</v>
      </c>
      <c r="O42" s="43">
        <v>0</v>
      </c>
      <c r="P42" s="76">
        <v>0</v>
      </c>
      <c r="Q42" s="84" t="s">
        <v>217</v>
      </c>
      <c r="R42" s="96">
        <v>2</v>
      </c>
      <c r="S42" s="97">
        <v>0</v>
      </c>
      <c r="T42" s="112">
        <v>0</v>
      </c>
      <c r="U42" s="85" t="s">
        <v>15</v>
      </c>
      <c r="V42" s="3">
        <v>11933</v>
      </c>
      <c r="W42" s="105">
        <f t="shared" si="3"/>
        <v>12</v>
      </c>
      <c r="X42" s="120">
        <f t="shared" si="1"/>
        <v>0.10056146819743569</v>
      </c>
    </row>
    <row r="43" spans="1:24" ht="28.5" x14ac:dyDescent="0.25">
      <c r="A43" s="18"/>
      <c r="B43" s="11" t="s">
        <v>50</v>
      </c>
      <c r="C43" s="8" t="s">
        <v>185</v>
      </c>
      <c r="D43" s="43">
        <v>1</v>
      </c>
      <c r="E43" s="76">
        <v>0</v>
      </c>
      <c r="F43" s="44">
        <v>0</v>
      </c>
      <c r="G43" s="45" t="s">
        <v>17</v>
      </c>
      <c r="H43" s="44">
        <v>0</v>
      </c>
      <c r="I43" s="45" t="s">
        <v>17</v>
      </c>
      <c r="J43" s="44">
        <v>1</v>
      </c>
      <c r="K43" s="45">
        <v>0</v>
      </c>
      <c r="L43" s="47">
        <v>0</v>
      </c>
      <c r="M43" s="45" t="s">
        <v>17</v>
      </c>
      <c r="N43" s="3">
        <v>1</v>
      </c>
      <c r="O43" s="43">
        <v>1</v>
      </c>
      <c r="P43" s="76">
        <v>100</v>
      </c>
      <c r="Q43" s="84" t="s">
        <v>15</v>
      </c>
      <c r="R43" s="96">
        <v>1</v>
      </c>
      <c r="S43" s="97">
        <v>0</v>
      </c>
      <c r="T43" s="112">
        <v>0</v>
      </c>
      <c r="U43" s="85" t="s">
        <v>15</v>
      </c>
      <c r="V43" s="3">
        <v>19282</v>
      </c>
      <c r="W43" s="105">
        <f t="shared" si="3"/>
        <v>3</v>
      </c>
      <c r="X43" s="120">
        <f t="shared" si="1"/>
        <v>1.5558552017425576E-2</v>
      </c>
    </row>
    <row r="44" spans="1:24" ht="28.5" x14ac:dyDescent="0.25">
      <c r="A44" s="18"/>
      <c r="B44" s="11" t="s">
        <v>51</v>
      </c>
      <c r="C44" s="8" t="s">
        <v>186</v>
      </c>
      <c r="D44" s="43">
        <v>50</v>
      </c>
      <c r="E44" s="76">
        <v>96</v>
      </c>
      <c r="F44" s="44">
        <v>10</v>
      </c>
      <c r="G44" s="45">
        <v>100</v>
      </c>
      <c r="H44" s="44">
        <v>20</v>
      </c>
      <c r="I44" s="45">
        <v>100</v>
      </c>
      <c r="J44" s="44">
        <v>10</v>
      </c>
      <c r="K44" s="45">
        <v>90</v>
      </c>
      <c r="L44" s="47">
        <v>10</v>
      </c>
      <c r="M44" s="45">
        <v>90</v>
      </c>
      <c r="N44" s="3">
        <v>9</v>
      </c>
      <c r="O44" s="43">
        <v>8</v>
      </c>
      <c r="P44" s="76">
        <v>88.888888888888886</v>
      </c>
      <c r="Q44" s="84" t="s">
        <v>216</v>
      </c>
      <c r="R44" s="96">
        <v>110</v>
      </c>
      <c r="S44" s="97">
        <v>106</v>
      </c>
      <c r="T44" s="112">
        <v>96.36363636363636</v>
      </c>
      <c r="U44" s="85" t="s">
        <v>7</v>
      </c>
      <c r="V44" s="3">
        <v>1990</v>
      </c>
      <c r="W44" s="105">
        <f t="shared" si="3"/>
        <v>169</v>
      </c>
      <c r="X44" s="120">
        <f t="shared" si="1"/>
        <v>8.4924623115577891</v>
      </c>
    </row>
    <row r="45" spans="1:24" ht="28.5" x14ac:dyDescent="0.25">
      <c r="A45" s="18"/>
      <c r="B45" s="11" t="s">
        <v>52</v>
      </c>
      <c r="C45" s="8" t="s">
        <v>187</v>
      </c>
      <c r="D45" s="43">
        <v>8</v>
      </c>
      <c r="E45" s="76">
        <v>100</v>
      </c>
      <c r="F45" s="44">
        <v>2</v>
      </c>
      <c r="G45" s="45">
        <v>100</v>
      </c>
      <c r="H45" s="44">
        <v>2</v>
      </c>
      <c r="I45" s="45">
        <v>100</v>
      </c>
      <c r="J45" s="44">
        <v>2</v>
      </c>
      <c r="K45" s="45">
        <v>100</v>
      </c>
      <c r="L45" s="47">
        <v>2</v>
      </c>
      <c r="M45" s="45">
        <v>100</v>
      </c>
      <c r="N45" s="3">
        <v>2</v>
      </c>
      <c r="O45" s="43">
        <v>2</v>
      </c>
      <c r="P45" s="76">
        <v>100</v>
      </c>
      <c r="Q45" s="84" t="s">
        <v>15</v>
      </c>
      <c r="R45" s="96">
        <v>8</v>
      </c>
      <c r="S45" s="97">
        <v>6</v>
      </c>
      <c r="T45" s="112">
        <v>75</v>
      </c>
      <c r="U45" s="85" t="s">
        <v>7</v>
      </c>
      <c r="V45" s="3">
        <v>36354</v>
      </c>
      <c r="W45" s="105">
        <f t="shared" si="3"/>
        <v>18</v>
      </c>
      <c r="X45" s="120">
        <f t="shared" si="1"/>
        <v>4.9513120977058928E-2</v>
      </c>
    </row>
    <row r="46" spans="1:24" ht="42.75" x14ac:dyDescent="0.25">
      <c r="A46" s="18"/>
      <c r="B46" s="10" t="s">
        <v>53</v>
      </c>
      <c r="C46" s="8" t="s">
        <v>135</v>
      </c>
      <c r="D46" s="43">
        <v>3</v>
      </c>
      <c r="E46" s="79">
        <v>100</v>
      </c>
      <c r="F46" s="44">
        <v>1</v>
      </c>
      <c r="G46" s="45">
        <v>100</v>
      </c>
      <c r="H46" s="44">
        <v>1</v>
      </c>
      <c r="I46" s="45">
        <v>100</v>
      </c>
      <c r="J46" s="44">
        <v>1</v>
      </c>
      <c r="K46" s="45">
        <v>100</v>
      </c>
      <c r="L46" s="47">
        <v>0</v>
      </c>
      <c r="M46" s="45" t="s">
        <v>17</v>
      </c>
      <c r="N46" s="3">
        <v>2</v>
      </c>
      <c r="O46" s="43">
        <v>2</v>
      </c>
      <c r="P46" s="76">
        <v>100</v>
      </c>
      <c r="Q46" s="85" t="s">
        <v>15</v>
      </c>
      <c r="R46" s="96">
        <v>1</v>
      </c>
      <c r="S46" s="97">
        <v>1</v>
      </c>
      <c r="T46" s="112">
        <v>100</v>
      </c>
      <c r="U46" s="85" t="s">
        <v>15</v>
      </c>
      <c r="V46" s="3">
        <v>2809</v>
      </c>
      <c r="W46" s="105">
        <f t="shared" si="3"/>
        <v>6</v>
      </c>
      <c r="X46" s="120">
        <f t="shared" si="1"/>
        <v>0.21359914560341758</v>
      </c>
    </row>
    <row r="47" spans="1:24" ht="28.5" x14ac:dyDescent="0.25">
      <c r="A47" s="18"/>
      <c r="B47" s="11" t="s">
        <v>54</v>
      </c>
      <c r="C47" s="8" t="s">
        <v>136</v>
      </c>
      <c r="D47" s="43">
        <v>5</v>
      </c>
      <c r="E47" s="79">
        <v>100</v>
      </c>
      <c r="F47" s="44">
        <v>1</v>
      </c>
      <c r="G47" s="45">
        <v>100</v>
      </c>
      <c r="H47" s="44">
        <v>2</v>
      </c>
      <c r="I47" s="45">
        <v>100</v>
      </c>
      <c r="J47" s="44">
        <v>1</v>
      </c>
      <c r="K47" s="45">
        <v>100</v>
      </c>
      <c r="L47" s="47">
        <v>1</v>
      </c>
      <c r="M47" s="45">
        <v>100</v>
      </c>
      <c r="N47" s="124" t="s">
        <v>213</v>
      </c>
      <c r="O47" s="125"/>
      <c r="P47" s="125"/>
      <c r="Q47" s="126"/>
      <c r="R47" s="124" t="s">
        <v>213</v>
      </c>
      <c r="S47" s="125"/>
      <c r="T47" s="125"/>
      <c r="U47" s="126"/>
      <c r="V47" s="3">
        <v>13962</v>
      </c>
      <c r="W47" s="105">
        <f>D47</f>
        <v>5</v>
      </c>
      <c r="X47" s="120">
        <f t="shared" si="1"/>
        <v>3.5811488325454804E-2</v>
      </c>
    </row>
    <row r="48" spans="1:24" ht="42.75" x14ac:dyDescent="0.25">
      <c r="A48" s="18"/>
      <c r="B48" s="11" t="s">
        <v>55</v>
      </c>
      <c r="C48" s="8" t="s">
        <v>137</v>
      </c>
      <c r="D48" s="43">
        <v>273</v>
      </c>
      <c r="E48" s="76">
        <v>83.2</v>
      </c>
      <c r="F48" s="44">
        <v>58</v>
      </c>
      <c r="G48" s="45">
        <v>84.5</v>
      </c>
      <c r="H48" s="44">
        <v>105</v>
      </c>
      <c r="I48" s="45">
        <v>81</v>
      </c>
      <c r="J48" s="44">
        <v>55</v>
      </c>
      <c r="K48" s="45">
        <v>92.7</v>
      </c>
      <c r="L48" s="47">
        <v>55</v>
      </c>
      <c r="M48" s="45">
        <v>76.400000000000006</v>
      </c>
      <c r="N48" s="3">
        <v>51</v>
      </c>
      <c r="O48" s="43">
        <v>34</v>
      </c>
      <c r="P48" s="76">
        <v>66.666666666666657</v>
      </c>
      <c r="Q48" s="85" t="s">
        <v>15</v>
      </c>
      <c r="R48" s="96">
        <v>6</v>
      </c>
      <c r="S48" s="97">
        <v>2</v>
      </c>
      <c r="T48" s="112">
        <v>33.333333333333329</v>
      </c>
      <c r="U48" s="85" t="s">
        <v>15</v>
      </c>
      <c r="V48" s="3">
        <v>20342</v>
      </c>
      <c r="W48" s="105">
        <f t="shared" si="3"/>
        <v>330</v>
      </c>
      <c r="X48" s="120">
        <f t="shared" si="1"/>
        <v>1.622259364860879</v>
      </c>
    </row>
    <row r="49" spans="1:24" ht="28.5" x14ac:dyDescent="0.25">
      <c r="A49" s="18"/>
      <c r="B49" s="11" t="s">
        <v>56</v>
      </c>
      <c r="C49" s="8" t="s">
        <v>138</v>
      </c>
      <c r="D49" s="43">
        <v>626</v>
      </c>
      <c r="E49" s="76">
        <v>66.900000000000006</v>
      </c>
      <c r="F49" s="44">
        <v>136</v>
      </c>
      <c r="G49" s="45">
        <v>65.400000000000006</v>
      </c>
      <c r="H49" s="44">
        <v>242</v>
      </c>
      <c r="I49" s="45">
        <v>59.5</v>
      </c>
      <c r="J49" s="44">
        <v>125</v>
      </c>
      <c r="K49" s="45">
        <v>80</v>
      </c>
      <c r="L49" s="47">
        <v>123</v>
      </c>
      <c r="M49" s="45">
        <v>69.900000000000006</v>
      </c>
      <c r="N49" s="3">
        <v>119</v>
      </c>
      <c r="O49" s="43">
        <v>66</v>
      </c>
      <c r="P49" s="76">
        <v>55.462184873949582</v>
      </c>
      <c r="Q49" s="85" t="s">
        <v>216</v>
      </c>
      <c r="R49" s="96">
        <v>413</v>
      </c>
      <c r="S49" s="97">
        <v>376</v>
      </c>
      <c r="T49" s="112">
        <v>91.041162227602896</v>
      </c>
      <c r="U49" s="85" t="s">
        <v>7</v>
      </c>
      <c r="V49" s="3">
        <v>20802</v>
      </c>
      <c r="W49" s="105">
        <f t="shared" si="3"/>
        <v>1158</v>
      </c>
      <c r="X49" s="120">
        <f>W49/V49*100</f>
        <v>5.5667724257282956</v>
      </c>
    </row>
    <row r="50" spans="1:24" ht="114" x14ac:dyDescent="0.25">
      <c r="A50" s="18"/>
      <c r="B50" s="11" t="s">
        <v>57</v>
      </c>
      <c r="C50" s="8" t="s">
        <v>188</v>
      </c>
      <c r="D50" s="43">
        <v>1876</v>
      </c>
      <c r="E50" s="76">
        <v>73.900000000000006</v>
      </c>
      <c r="F50" s="44">
        <v>464</v>
      </c>
      <c r="G50" s="45">
        <v>75.400000000000006</v>
      </c>
      <c r="H50" s="44">
        <v>500</v>
      </c>
      <c r="I50" s="46">
        <v>59.4</v>
      </c>
      <c r="J50" s="44">
        <v>523</v>
      </c>
      <c r="K50" s="45">
        <v>80.3</v>
      </c>
      <c r="L50" s="47">
        <v>389</v>
      </c>
      <c r="M50" s="45">
        <v>82.3</v>
      </c>
      <c r="N50" s="3">
        <v>531</v>
      </c>
      <c r="O50" s="43">
        <v>198</v>
      </c>
      <c r="P50" s="76">
        <v>37.288135593220339</v>
      </c>
      <c r="Q50" s="85" t="s">
        <v>219</v>
      </c>
      <c r="R50" s="96">
        <v>541</v>
      </c>
      <c r="S50" s="97">
        <v>117</v>
      </c>
      <c r="T50" s="112">
        <v>21.626617375231053</v>
      </c>
      <c r="U50" s="85" t="s">
        <v>103</v>
      </c>
      <c r="V50" s="3">
        <v>20213</v>
      </c>
      <c r="W50" s="105">
        <f t="shared" si="3"/>
        <v>2948</v>
      </c>
      <c r="X50" s="120">
        <f t="shared" si="1"/>
        <v>14.58467323009944</v>
      </c>
    </row>
    <row r="51" spans="1:24" ht="28.5" x14ac:dyDescent="0.25">
      <c r="A51" s="18"/>
      <c r="B51" s="11" t="s">
        <v>58</v>
      </c>
      <c r="C51" s="8" t="s">
        <v>139</v>
      </c>
      <c r="D51" s="43">
        <v>766</v>
      </c>
      <c r="E51" s="76">
        <v>80.400000000000006</v>
      </c>
      <c r="F51" s="44">
        <v>197</v>
      </c>
      <c r="G51" s="45">
        <v>70.099999999999994</v>
      </c>
      <c r="H51" s="44">
        <v>203</v>
      </c>
      <c r="I51" s="46">
        <v>71.400000000000006</v>
      </c>
      <c r="J51" s="44">
        <v>204</v>
      </c>
      <c r="K51" s="45">
        <v>88.7</v>
      </c>
      <c r="L51" s="47">
        <v>162</v>
      </c>
      <c r="M51" s="45">
        <v>93.8</v>
      </c>
      <c r="N51" s="3">
        <v>206</v>
      </c>
      <c r="O51" s="43">
        <v>84</v>
      </c>
      <c r="P51" s="76">
        <v>40.776699029126213</v>
      </c>
      <c r="Q51" s="85" t="s">
        <v>216</v>
      </c>
      <c r="R51" s="96">
        <v>204</v>
      </c>
      <c r="S51" s="97">
        <v>21</v>
      </c>
      <c r="T51" s="112">
        <v>10.294117647058822</v>
      </c>
      <c r="U51" s="85" t="s">
        <v>103</v>
      </c>
      <c r="V51" s="3">
        <v>31999</v>
      </c>
      <c r="W51" s="105">
        <f t="shared" si="3"/>
        <v>1176</v>
      </c>
      <c r="X51" s="120">
        <f t="shared" si="1"/>
        <v>3.6751148473389792</v>
      </c>
    </row>
    <row r="52" spans="1:24" ht="114" x14ac:dyDescent="0.25">
      <c r="A52" s="18"/>
      <c r="B52" s="11" t="s">
        <v>59</v>
      </c>
      <c r="C52" s="8" t="s">
        <v>189</v>
      </c>
      <c r="D52" s="43">
        <v>1105</v>
      </c>
      <c r="E52" s="76">
        <v>82.4</v>
      </c>
      <c r="F52" s="44">
        <v>278</v>
      </c>
      <c r="G52" s="45">
        <v>74.099999999999994</v>
      </c>
      <c r="H52" s="44">
        <v>280</v>
      </c>
      <c r="I52" s="46">
        <v>70.400000000000006</v>
      </c>
      <c r="J52" s="44">
        <v>285</v>
      </c>
      <c r="K52" s="45">
        <v>89.8</v>
      </c>
      <c r="L52" s="47">
        <v>262</v>
      </c>
      <c r="M52" s="45">
        <v>96.2</v>
      </c>
      <c r="N52" s="3">
        <v>286</v>
      </c>
      <c r="O52" s="43">
        <v>122</v>
      </c>
      <c r="P52" s="76">
        <v>42.657342657342653</v>
      </c>
      <c r="Q52" s="85" t="s">
        <v>220</v>
      </c>
      <c r="R52" s="96">
        <v>285</v>
      </c>
      <c r="S52" s="97">
        <v>61</v>
      </c>
      <c r="T52" s="112">
        <v>21.403508771929825</v>
      </c>
      <c r="U52" s="85" t="s">
        <v>103</v>
      </c>
      <c r="V52" s="3">
        <v>20587</v>
      </c>
      <c r="W52" s="105">
        <f t="shared" si="3"/>
        <v>1676</v>
      </c>
      <c r="X52" s="120">
        <f t="shared" si="1"/>
        <v>8.1410598921649591</v>
      </c>
    </row>
    <row r="53" spans="1:24" ht="42.75" x14ac:dyDescent="0.25">
      <c r="A53" s="18"/>
      <c r="B53" s="11" t="s">
        <v>60</v>
      </c>
      <c r="C53" s="8" t="s">
        <v>140</v>
      </c>
      <c r="D53" s="43">
        <v>1</v>
      </c>
      <c r="E53" s="76">
        <v>100</v>
      </c>
      <c r="F53" s="44">
        <v>0</v>
      </c>
      <c r="G53" s="45" t="s">
        <v>17</v>
      </c>
      <c r="H53" s="44">
        <v>0</v>
      </c>
      <c r="I53" s="45" t="s">
        <v>17</v>
      </c>
      <c r="J53" s="44">
        <v>1</v>
      </c>
      <c r="K53" s="45">
        <v>100</v>
      </c>
      <c r="L53" s="47">
        <v>0</v>
      </c>
      <c r="M53" s="45" t="s">
        <v>17</v>
      </c>
      <c r="N53" s="3">
        <v>1</v>
      </c>
      <c r="O53" s="43">
        <v>0</v>
      </c>
      <c r="P53" s="76">
        <v>0</v>
      </c>
      <c r="Q53" s="85" t="s">
        <v>217</v>
      </c>
      <c r="R53" s="96">
        <v>1</v>
      </c>
      <c r="S53" s="97">
        <v>0</v>
      </c>
      <c r="T53" s="112">
        <v>0</v>
      </c>
      <c r="U53" s="85" t="s">
        <v>15</v>
      </c>
      <c r="V53" s="3">
        <v>2611</v>
      </c>
      <c r="W53" s="105">
        <f t="shared" si="3"/>
        <v>3</v>
      </c>
      <c r="X53" s="120">
        <f t="shared" si="1"/>
        <v>0.11489850631941785</v>
      </c>
    </row>
    <row r="54" spans="1:24" ht="42.75" x14ac:dyDescent="0.25">
      <c r="A54" s="18"/>
      <c r="B54" s="11" t="s">
        <v>61</v>
      </c>
      <c r="C54" s="8" t="s">
        <v>141</v>
      </c>
      <c r="D54" s="43">
        <v>4</v>
      </c>
      <c r="E54" s="76">
        <v>100</v>
      </c>
      <c r="F54" s="44">
        <v>1</v>
      </c>
      <c r="G54" s="45">
        <v>100</v>
      </c>
      <c r="H54" s="44">
        <v>1</v>
      </c>
      <c r="I54" s="45">
        <v>100</v>
      </c>
      <c r="J54" s="44">
        <v>1</v>
      </c>
      <c r="K54" s="45">
        <v>100</v>
      </c>
      <c r="L54" s="47">
        <v>1</v>
      </c>
      <c r="M54" s="45">
        <v>100</v>
      </c>
      <c r="N54" s="3">
        <v>2</v>
      </c>
      <c r="O54" s="43">
        <v>2</v>
      </c>
      <c r="P54" s="76">
        <v>100</v>
      </c>
      <c r="Q54" s="85" t="s">
        <v>15</v>
      </c>
      <c r="R54" s="96">
        <v>23</v>
      </c>
      <c r="S54" s="97">
        <v>19</v>
      </c>
      <c r="T54" s="112">
        <v>82.608695652173907</v>
      </c>
      <c r="U54" s="100" t="s">
        <v>63</v>
      </c>
      <c r="V54" s="3">
        <v>2646</v>
      </c>
      <c r="W54" s="105">
        <f>D54+N54+R54</f>
        <v>29</v>
      </c>
      <c r="X54" s="120">
        <f t="shared" si="1"/>
        <v>1.0959939531368101</v>
      </c>
    </row>
    <row r="55" spans="1:24" ht="42.75" x14ac:dyDescent="0.25">
      <c r="A55" s="18"/>
      <c r="B55" s="11" t="s">
        <v>62</v>
      </c>
      <c r="C55" s="8" t="s">
        <v>142</v>
      </c>
      <c r="D55" s="43">
        <v>22</v>
      </c>
      <c r="E55" s="76">
        <v>68.2</v>
      </c>
      <c r="F55" s="44">
        <v>6</v>
      </c>
      <c r="G55" s="45">
        <v>66.7</v>
      </c>
      <c r="H55" s="44">
        <v>7</v>
      </c>
      <c r="I55" s="45">
        <v>57.1</v>
      </c>
      <c r="J55" s="44">
        <v>7</v>
      </c>
      <c r="K55" s="45">
        <v>100</v>
      </c>
      <c r="L55" s="47">
        <v>2</v>
      </c>
      <c r="M55" s="45">
        <v>0</v>
      </c>
      <c r="N55" s="3">
        <v>7</v>
      </c>
      <c r="O55" s="43">
        <v>4</v>
      </c>
      <c r="P55" s="76">
        <v>57.142857142857139</v>
      </c>
      <c r="Q55" s="85" t="s">
        <v>15</v>
      </c>
      <c r="R55" s="124" t="s">
        <v>213</v>
      </c>
      <c r="S55" s="125"/>
      <c r="T55" s="125"/>
      <c r="U55" s="126"/>
      <c r="V55" s="3">
        <v>630</v>
      </c>
      <c r="W55" s="105">
        <f>D55+N55</f>
        <v>29</v>
      </c>
      <c r="X55" s="120">
        <f>W55/V55*100</f>
        <v>4.6031746031746037</v>
      </c>
    </row>
    <row r="56" spans="1:24" ht="28.5" x14ac:dyDescent="0.25">
      <c r="A56" s="18"/>
      <c r="B56" s="11" t="s">
        <v>64</v>
      </c>
      <c r="C56" s="8" t="s">
        <v>143</v>
      </c>
      <c r="D56" s="43">
        <v>264</v>
      </c>
      <c r="E56" s="76">
        <v>67.8</v>
      </c>
      <c r="F56" s="44">
        <v>55</v>
      </c>
      <c r="G56" s="45">
        <v>61.8</v>
      </c>
      <c r="H56" s="44">
        <v>105</v>
      </c>
      <c r="I56" s="45">
        <v>55.2</v>
      </c>
      <c r="J56" s="44">
        <v>52</v>
      </c>
      <c r="K56" s="45">
        <v>82.7</v>
      </c>
      <c r="L56" s="47">
        <v>52</v>
      </c>
      <c r="M56" s="45">
        <v>84.6</v>
      </c>
      <c r="N56" s="3">
        <v>36</v>
      </c>
      <c r="O56" s="43">
        <v>18</v>
      </c>
      <c r="P56" s="76">
        <v>50</v>
      </c>
      <c r="Q56" s="84" t="s">
        <v>216</v>
      </c>
      <c r="R56" s="96">
        <v>314</v>
      </c>
      <c r="S56" s="97">
        <v>277</v>
      </c>
      <c r="T56" s="112">
        <v>88.216560509554142</v>
      </c>
      <c r="U56" s="85" t="s">
        <v>7</v>
      </c>
      <c r="V56" s="3">
        <v>30174</v>
      </c>
      <c r="W56" s="105">
        <f t="shared" ref="W56:W68" si="4">D56+N56+R56</f>
        <v>614</v>
      </c>
      <c r="X56" s="120">
        <f t="shared" si="1"/>
        <v>2.0348644528401936</v>
      </c>
    </row>
    <row r="57" spans="1:24" ht="28.5" x14ac:dyDescent="0.25">
      <c r="A57" s="18"/>
      <c r="B57" s="11" t="s">
        <v>65</v>
      </c>
      <c r="C57" s="8" t="s">
        <v>144</v>
      </c>
      <c r="D57" s="43">
        <v>563</v>
      </c>
      <c r="E57" s="76">
        <v>80.5</v>
      </c>
      <c r="F57" s="44">
        <v>143</v>
      </c>
      <c r="G57" s="45">
        <v>76.900000000000006</v>
      </c>
      <c r="H57" s="44">
        <v>157</v>
      </c>
      <c r="I57" s="45">
        <v>69.400000000000006</v>
      </c>
      <c r="J57" s="44">
        <v>151</v>
      </c>
      <c r="K57" s="45">
        <v>88.7</v>
      </c>
      <c r="L57" s="47">
        <v>112</v>
      </c>
      <c r="M57" s="45">
        <v>89.3</v>
      </c>
      <c r="N57" s="3">
        <v>149</v>
      </c>
      <c r="O57" s="43">
        <v>86</v>
      </c>
      <c r="P57" s="76">
        <v>57.718120805369132</v>
      </c>
      <c r="Q57" s="84" t="s">
        <v>216</v>
      </c>
      <c r="R57" s="96">
        <v>140</v>
      </c>
      <c r="S57" s="97">
        <v>37</v>
      </c>
      <c r="T57" s="112">
        <v>26.428571428571431</v>
      </c>
      <c r="U57" s="85" t="s">
        <v>103</v>
      </c>
      <c r="V57" s="3">
        <v>7595</v>
      </c>
      <c r="W57" s="105">
        <f t="shared" si="4"/>
        <v>852</v>
      </c>
      <c r="X57" s="120">
        <f t="shared" si="1"/>
        <v>11.217906517445687</v>
      </c>
    </row>
    <row r="58" spans="1:24" ht="42.75" x14ac:dyDescent="0.25">
      <c r="A58" s="18"/>
      <c r="B58" s="11" t="s">
        <v>66</v>
      </c>
      <c r="C58" s="8" t="s">
        <v>190</v>
      </c>
      <c r="D58" s="146" t="s">
        <v>213</v>
      </c>
      <c r="E58" s="147"/>
      <c r="F58" s="147"/>
      <c r="G58" s="147"/>
      <c r="H58" s="147"/>
      <c r="I58" s="147"/>
      <c r="J58" s="147"/>
      <c r="K58" s="147"/>
      <c r="L58" s="147"/>
      <c r="M58" s="148"/>
      <c r="N58" s="124" t="s">
        <v>213</v>
      </c>
      <c r="O58" s="125"/>
      <c r="P58" s="125"/>
      <c r="Q58" s="126"/>
      <c r="R58" s="124" t="s">
        <v>213</v>
      </c>
      <c r="S58" s="125"/>
      <c r="T58" s="125"/>
      <c r="U58" s="126"/>
      <c r="V58" s="3">
        <v>3824</v>
      </c>
      <c r="W58" s="104">
        <v>0</v>
      </c>
      <c r="X58" s="120">
        <v>0</v>
      </c>
    </row>
    <row r="59" spans="1:24" ht="57" x14ac:dyDescent="0.25">
      <c r="A59" s="18"/>
      <c r="B59" s="11" t="s">
        <v>67</v>
      </c>
      <c r="C59" s="8" t="s">
        <v>145</v>
      </c>
      <c r="D59" s="43">
        <v>195</v>
      </c>
      <c r="E59" s="76">
        <v>90.3</v>
      </c>
      <c r="F59" s="44">
        <v>42</v>
      </c>
      <c r="G59" s="45">
        <v>83.3</v>
      </c>
      <c r="H59" s="44">
        <v>74</v>
      </c>
      <c r="I59" s="45">
        <v>90.5</v>
      </c>
      <c r="J59" s="44">
        <v>40</v>
      </c>
      <c r="K59" s="45">
        <v>100</v>
      </c>
      <c r="L59" s="47">
        <v>39</v>
      </c>
      <c r="M59" s="45">
        <v>87.2</v>
      </c>
      <c r="N59" s="3">
        <v>32</v>
      </c>
      <c r="O59" s="43">
        <v>25</v>
      </c>
      <c r="P59" s="76">
        <v>78.125</v>
      </c>
      <c r="Q59" s="84" t="s">
        <v>216</v>
      </c>
      <c r="R59" s="96">
        <v>140</v>
      </c>
      <c r="S59" s="97">
        <v>136</v>
      </c>
      <c r="T59" s="112">
        <v>97.142857142857139</v>
      </c>
      <c r="U59" s="85" t="s">
        <v>7</v>
      </c>
      <c r="V59" s="3">
        <v>12187</v>
      </c>
      <c r="W59" s="105">
        <f>D59+N59+R59</f>
        <v>367</v>
      </c>
      <c r="X59" s="120">
        <f t="shared" si="1"/>
        <v>3.0114055961270205</v>
      </c>
    </row>
    <row r="60" spans="1:24" ht="114" x14ac:dyDescent="0.25">
      <c r="A60" s="18"/>
      <c r="B60" s="10" t="s">
        <v>68</v>
      </c>
      <c r="C60" s="8" t="s">
        <v>191</v>
      </c>
      <c r="D60" s="43">
        <v>10</v>
      </c>
      <c r="E60" s="76">
        <v>80</v>
      </c>
      <c r="F60" s="44">
        <v>2</v>
      </c>
      <c r="G60" s="45">
        <v>100</v>
      </c>
      <c r="H60" s="44">
        <v>3</v>
      </c>
      <c r="I60" s="45">
        <v>66.7</v>
      </c>
      <c r="J60" s="44">
        <v>3</v>
      </c>
      <c r="K60" s="46">
        <v>66.7</v>
      </c>
      <c r="L60" s="47">
        <v>2</v>
      </c>
      <c r="M60" s="45">
        <v>100</v>
      </c>
      <c r="N60" s="3">
        <v>2</v>
      </c>
      <c r="O60" s="43">
        <v>1</v>
      </c>
      <c r="P60" s="76">
        <v>50</v>
      </c>
      <c r="Q60" s="85" t="s">
        <v>221</v>
      </c>
      <c r="R60" s="96">
        <v>2</v>
      </c>
      <c r="S60" s="97">
        <v>0</v>
      </c>
      <c r="T60" s="112">
        <v>0</v>
      </c>
      <c r="U60" s="85" t="s">
        <v>15</v>
      </c>
      <c r="V60" s="3">
        <v>1375</v>
      </c>
      <c r="W60" s="105">
        <f t="shared" si="4"/>
        <v>14</v>
      </c>
      <c r="X60" s="120">
        <f t="shared" si="1"/>
        <v>1.0181818181818183</v>
      </c>
    </row>
    <row r="61" spans="1:24" ht="42.75" x14ac:dyDescent="0.25">
      <c r="A61" s="18"/>
      <c r="B61" s="10" t="s">
        <v>69</v>
      </c>
      <c r="C61" s="8" t="s">
        <v>146</v>
      </c>
      <c r="D61" s="43">
        <v>3</v>
      </c>
      <c r="E61" s="76">
        <v>33.299999999999997</v>
      </c>
      <c r="F61" s="3">
        <v>1</v>
      </c>
      <c r="G61" s="46">
        <v>0</v>
      </c>
      <c r="H61" s="3">
        <v>1</v>
      </c>
      <c r="I61" s="46">
        <v>0</v>
      </c>
      <c r="J61" s="3">
        <v>1</v>
      </c>
      <c r="K61" s="46">
        <v>100</v>
      </c>
      <c r="L61" s="57">
        <v>0</v>
      </c>
      <c r="M61" s="45" t="s">
        <v>17</v>
      </c>
      <c r="N61" s="3">
        <v>1</v>
      </c>
      <c r="O61" s="43">
        <v>1</v>
      </c>
      <c r="P61" s="76">
        <v>100</v>
      </c>
      <c r="Q61" s="84" t="s">
        <v>222</v>
      </c>
      <c r="R61" s="96">
        <v>1</v>
      </c>
      <c r="S61" s="97">
        <v>0</v>
      </c>
      <c r="T61" s="112">
        <v>0</v>
      </c>
      <c r="U61" s="85" t="s">
        <v>15</v>
      </c>
      <c r="V61" s="3">
        <v>1808</v>
      </c>
      <c r="W61" s="105">
        <f t="shared" si="4"/>
        <v>5</v>
      </c>
      <c r="X61" s="120">
        <f t="shared" si="1"/>
        <v>0.27654867256637167</v>
      </c>
    </row>
    <row r="62" spans="1:24" ht="28.5" x14ac:dyDescent="0.25">
      <c r="A62" s="18"/>
      <c r="B62" s="10" t="s">
        <v>70</v>
      </c>
      <c r="C62" s="8" t="s">
        <v>147</v>
      </c>
      <c r="D62" s="43">
        <v>1522</v>
      </c>
      <c r="E62" s="76">
        <v>84.5</v>
      </c>
      <c r="F62" s="44">
        <v>394</v>
      </c>
      <c r="G62" s="45">
        <v>80.7</v>
      </c>
      <c r="H62" s="44">
        <v>409</v>
      </c>
      <c r="I62" s="45">
        <v>75.099999999999994</v>
      </c>
      <c r="J62" s="44">
        <v>406</v>
      </c>
      <c r="K62" s="45">
        <v>92.1</v>
      </c>
      <c r="L62" s="47">
        <v>313</v>
      </c>
      <c r="M62" s="45">
        <v>91.7</v>
      </c>
      <c r="N62" s="3">
        <v>506</v>
      </c>
      <c r="O62" s="43">
        <v>275</v>
      </c>
      <c r="P62" s="76">
        <v>54.347826086956516</v>
      </c>
      <c r="Q62" s="84" t="s">
        <v>216</v>
      </c>
      <c r="R62" s="96">
        <v>411</v>
      </c>
      <c r="S62" s="97">
        <v>51</v>
      </c>
      <c r="T62" s="112">
        <v>12.408759124087592</v>
      </c>
      <c r="U62" s="85" t="s">
        <v>103</v>
      </c>
      <c r="V62" s="3">
        <v>1226344</v>
      </c>
      <c r="W62" s="105">
        <f t="shared" si="4"/>
        <v>2439</v>
      </c>
      <c r="X62" s="120">
        <f t="shared" si="1"/>
        <v>0.19888383683534147</v>
      </c>
    </row>
    <row r="63" spans="1:24" ht="114" x14ac:dyDescent="0.25">
      <c r="A63" s="18"/>
      <c r="B63" s="11" t="s">
        <v>71</v>
      </c>
      <c r="C63" s="8" t="s">
        <v>148</v>
      </c>
      <c r="D63" s="43">
        <v>10</v>
      </c>
      <c r="E63" s="76">
        <v>80</v>
      </c>
      <c r="F63" s="44">
        <v>3</v>
      </c>
      <c r="G63" s="45">
        <v>100</v>
      </c>
      <c r="H63" s="44">
        <v>3</v>
      </c>
      <c r="I63" s="45">
        <v>33.299999999999997</v>
      </c>
      <c r="J63" s="44">
        <v>3</v>
      </c>
      <c r="K63" s="45">
        <v>100</v>
      </c>
      <c r="L63" s="47">
        <v>1</v>
      </c>
      <c r="M63" s="45">
        <v>100</v>
      </c>
      <c r="N63" s="3">
        <v>5</v>
      </c>
      <c r="O63" s="43">
        <v>2</v>
      </c>
      <c r="P63" s="76">
        <v>40</v>
      </c>
      <c r="Q63" s="85" t="s">
        <v>223</v>
      </c>
      <c r="R63" s="96">
        <v>5</v>
      </c>
      <c r="S63" s="97">
        <v>4</v>
      </c>
      <c r="T63" s="112">
        <v>80</v>
      </c>
      <c r="U63" s="85" t="s">
        <v>7</v>
      </c>
      <c r="V63" s="3">
        <v>3809</v>
      </c>
      <c r="W63" s="105">
        <f t="shared" si="4"/>
        <v>20</v>
      </c>
      <c r="X63" s="120">
        <f t="shared" si="1"/>
        <v>0.52507219742714617</v>
      </c>
    </row>
    <row r="64" spans="1:24" ht="42.75" x14ac:dyDescent="0.25">
      <c r="A64" s="18"/>
      <c r="B64" s="11" t="s">
        <v>72</v>
      </c>
      <c r="C64" s="8" t="s">
        <v>210</v>
      </c>
      <c r="D64" s="43">
        <v>128</v>
      </c>
      <c r="E64" s="76">
        <v>100</v>
      </c>
      <c r="F64" s="44">
        <v>28</v>
      </c>
      <c r="G64" s="45">
        <v>100</v>
      </c>
      <c r="H64" s="44">
        <v>47</v>
      </c>
      <c r="I64" s="45">
        <v>100</v>
      </c>
      <c r="J64" s="44">
        <v>27</v>
      </c>
      <c r="K64" s="45">
        <v>100</v>
      </c>
      <c r="L64" s="47">
        <v>26</v>
      </c>
      <c r="M64" s="45">
        <v>100</v>
      </c>
      <c r="N64" s="3">
        <v>25</v>
      </c>
      <c r="O64" s="43">
        <v>24</v>
      </c>
      <c r="P64" s="76">
        <v>96</v>
      </c>
      <c r="Q64" s="85" t="s">
        <v>216</v>
      </c>
      <c r="R64" s="96">
        <v>116</v>
      </c>
      <c r="S64" s="97">
        <v>114</v>
      </c>
      <c r="T64" s="112">
        <v>98.275862068965509</v>
      </c>
      <c r="U64" s="85" t="s">
        <v>7</v>
      </c>
      <c r="V64" s="3">
        <v>6240</v>
      </c>
      <c r="W64" s="105">
        <f t="shared" si="4"/>
        <v>269</v>
      </c>
      <c r="X64" s="120">
        <f t="shared" si="1"/>
        <v>4.3108974358974361</v>
      </c>
    </row>
    <row r="65" spans="1:24" ht="42.75" x14ac:dyDescent="0.25">
      <c r="A65" s="18"/>
      <c r="B65" s="11" t="s">
        <v>73</v>
      </c>
      <c r="C65" s="8" t="s">
        <v>192</v>
      </c>
      <c r="D65" s="43">
        <v>38</v>
      </c>
      <c r="E65" s="76">
        <v>78.900000000000006</v>
      </c>
      <c r="F65" s="44">
        <v>10</v>
      </c>
      <c r="G65" s="45">
        <v>80</v>
      </c>
      <c r="H65" s="44">
        <v>10</v>
      </c>
      <c r="I65" s="45">
        <v>60</v>
      </c>
      <c r="J65" s="44">
        <v>11</v>
      </c>
      <c r="K65" s="45">
        <v>100</v>
      </c>
      <c r="L65" s="47">
        <v>7</v>
      </c>
      <c r="M65" s="45">
        <v>71.400000000000006</v>
      </c>
      <c r="N65" s="3">
        <v>11</v>
      </c>
      <c r="O65" s="43">
        <v>6</v>
      </c>
      <c r="P65" s="76">
        <v>54.54545454545454</v>
      </c>
      <c r="Q65" s="85" t="s">
        <v>216</v>
      </c>
      <c r="R65" s="96">
        <v>11</v>
      </c>
      <c r="S65" s="97">
        <v>1</v>
      </c>
      <c r="T65" s="112">
        <v>9.0909090909090917</v>
      </c>
      <c r="U65" s="85" t="s">
        <v>15</v>
      </c>
      <c r="V65" s="3">
        <v>3623</v>
      </c>
      <c r="W65" s="105">
        <f t="shared" si="4"/>
        <v>60</v>
      </c>
      <c r="X65" s="120">
        <f t="shared" si="1"/>
        <v>1.6560861164780567</v>
      </c>
    </row>
    <row r="66" spans="1:24" ht="28.5" x14ac:dyDescent="0.25">
      <c r="A66" s="18"/>
      <c r="B66" s="10" t="s">
        <v>74</v>
      </c>
      <c r="C66" s="8" t="s">
        <v>193</v>
      </c>
      <c r="D66" s="43">
        <v>12</v>
      </c>
      <c r="E66" s="76">
        <v>58.3</v>
      </c>
      <c r="F66" s="44">
        <v>3</v>
      </c>
      <c r="G66" s="45">
        <v>66.7</v>
      </c>
      <c r="H66" s="44">
        <v>3</v>
      </c>
      <c r="I66" s="45">
        <v>0</v>
      </c>
      <c r="J66" s="44">
        <v>3</v>
      </c>
      <c r="K66" s="45">
        <v>100</v>
      </c>
      <c r="L66" s="47">
        <v>3</v>
      </c>
      <c r="M66" s="45">
        <v>66.7</v>
      </c>
      <c r="N66" s="3">
        <v>3</v>
      </c>
      <c r="O66" s="43">
        <v>1</v>
      </c>
      <c r="P66" s="76">
        <v>33.333333333333329</v>
      </c>
      <c r="Q66" s="84" t="s">
        <v>216</v>
      </c>
      <c r="R66" s="96">
        <v>3</v>
      </c>
      <c r="S66" s="97">
        <v>0</v>
      </c>
      <c r="T66" s="112">
        <v>0</v>
      </c>
      <c r="U66" s="85" t="s">
        <v>15</v>
      </c>
      <c r="V66" s="32">
        <v>1659</v>
      </c>
      <c r="W66" s="105">
        <f t="shared" si="4"/>
        <v>18</v>
      </c>
      <c r="X66" s="120">
        <f t="shared" si="1"/>
        <v>1.0849909584086799</v>
      </c>
    </row>
    <row r="67" spans="1:24" ht="28.5" x14ac:dyDescent="0.25">
      <c r="A67" s="18"/>
      <c r="B67" s="11" t="s">
        <v>75</v>
      </c>
      <c r="C67" s="8" t="s">
        <v>149</v>
      </c>
      <c r="D67" s="43">
        <v>425</v>
      </c>
      <c r="E67" s="76">
        <v>89.4</v>
      </c>
      <c r="F67" s="44">
        <v>104</v>
      </c>
      <c r="G67" s="45">
        <v>93.3</v>
      </c>
      <c r="H67" s="44">
        <v>117</v>
      </c>
      <c r="I67" s="45">
        <v>80.3</v>
      </c>
      <c r="J67" s="44">
        <v>113</v>
      </c>
      <c r="K67" s="45">
        <v>92</v>
      </c>
      <c r="L67" s="47">
        <v>91</v>
      </c>
      <c r="M67" s="45">
        <v>93.4</v>
      </c>
      <c r="N67" s="3">
        <v>111</v>
      </c>
      <c r="O67" s="43">
        <v>62</v>
      </c>
      <c r="P67" s="76">
        <v>55.85585585585585</v>
      </c>
      <c r="Q67" s="84" t="s">
        <v>216</v>
      </c>
      <c r="R67" s="96">
        <v>108</v>
      </c>
      <c r="S67" s="97">
        <v>38</v>
      </c>
      <c r="T67" s="112">
        <v>35.185185185185183</v>
      </c>
      <c r="U67" s="85" t="s">
        <v>103</v>
      </c>
      <c r="V67" s="3">
        <v>28380</v>
      </c>
      <c r="W67" s="105">
        <f t="shared" si="4"/>
        <v>644</v>
      </c>
      <c r="X67" s="120">
        <f t="shared" si="1"/>
        <v>2.2692036645525016</v>
      </c>
    </row>
    <row r="68" spans="1:24" ht="29.25" thickBot="1" x14ac:dyDescent="0.3">
      <c r="A68" s="18"/>
      <c r="B68" s="24" t="s">
        <v>76</v>
      </c>
      <c r="C68" s="25" t="s">
        <v>150</v>
      </c>
      <c r="D68" s="48">
        <v>140</v>
      </c>
      <c r="E68" s="77">
        <v>65.7</v>
      </c>
      <c r="F68" s="62">
        <v>30</v>
      </c>
      <c r="G68" s="49">
        <v>66.7</v>
      </c>
      <c r="H68" s="62">
        <v>56</v>
      </c>
      <c r="I68" s="49">
        <v>57.1</v>
      </c>
      <c r="J68" s="62">
        <v>27</v>
      </c>
      <c r="K68" s="49">
        <v>66.7</v>
      </c>
      <c r="L68" s="63">
        <v>27</v>
      </c>
      <c r="M68" s="49">
        <v>81.5</v>
      </c>
      <c r="N68" s="4">
        <v>14</v>
      </c>
      <c r="O68" s="48">
        <v>6</v>
      </c>
      <c r="P68" s="77">
        <v>42.857142857142854</v>
      </c>
      <c r="Q68" s="87" t="s">
        <v>216</v>
      </c>
      <c r="R68" s="98">
        <v>73</v>
      </c>
      <c r="S68" s="99">
        <v>40</v>
      </c>
      <c r="T68" s="113">
        <v>54.794520547945204</v>
      </c>
      <c r="U68" s="86" t="s">
        <v>103</v>
      </c>
      <c r="V68" s="4">
        <v>127879</v>
      </c>
      <c r="W68" s="106">
        <f t="shared" si="4"/>
        <v>227</v>
      </c>
      <c r="X68" s="121">
        <f t="shared" si="1"/>
        <v>0.17751155389078738</v>
      </c>
    </row>
    <row r="69" spans="1:24" ht="29.25" thickBot="1" x14ac:dyDescent="0.3">
      <c r="A69" s="18"/>
      <c r="B69" s="28" t="s">
        <v>77</v>
      </c>
      <c r="C69" s="29" t="s">
        <v>151</v>
      </c>
      <c r="D69" s="151" t="s">
        <v>18</v>
      </c>
      <c r="E69" s="151"/>
      <c r="F69" s="151"/>
      <c r="G69" s="151"/>
      <c r="H69" s="151"/>
      <c r="I69" s="151"/>
      <c r="J69" s="151"/>
      <c r="K69" s="151"/>
      <c r="L69" s="151"/>
      <c r="M69" s="152"/>
      <c r="N69" s="131" t="s">
        <v>18</v>
      </c>
      <c r="O69" s="132"/>
      <c r="P69" s="132"/>
      <c r="Q69" s="132"/>
      <c r="R69" s="132"/>
      <c r="S69" s="132"/>
      <c r="T69" s="132"/>
      <c r="U69" s="132"/>
      <c r="V69" s="37">
        <f>V60+V61+V63+V64+V65</f>
        <v>16855</v>
      </c>
      <c r="W69" s="107">
        <f>W60+W61+W63+W64+W65</f>
        <v>368</v>
      </c>
      <c r="X69" s="122">
        <f>W69/V69*100</f>
        <v>2.1833283892020172</v>
      </c>
    </row>
    <row r="70" spans="1:24" ht="28.5" x14ac:dyDescent="0.25">
      <c r="A70" s="18"/>
      <c r="B70" s="26" t="s">
        <v>78</v>
      </c>
      <c r="C70" s="27" t="s">
        <v>152</v>
      </c>
      <c r="D70" s="52">
        <v>4</v>
      </c>
      <c r="E70" s="78">
        <v>100</v>
      </c>
      <c r="F70" s="64">
        <v>1</v>
      </c>
      <c r="G70" s="53">
        <v>100</v>
      </c>
      <c r="H70" s="64">
        <v>1</v>
      </c>
      <c r="I70" s="53">
        <v>100</v>
      </c>
      <c r="J70" s="64">
        <v>1</v>
      </c>
      <c r="K70" s="53">
        <v>100</v>
      </c>
      <c r="L70" s="65">
        <v>1</v>
      </c>
      <c r="M70" s="53">
        <v>100</v>
      </c>
      <c r="N70" s="1">
        <v>1</v>
      </c>
      <c r="O70" s="52">
        <v>1</v>
      </c>
      <c r="P70" s="78">
        <v>100</v>
      </c>
      <c r="Q70" s="83" t="s">
        <v>222</v>
      </c>
      <c r="R70" s="94">
        <v>1</v>
      </c>
      <c r="S70" s="95">
        <v>0</v>
      </c>
      <c r="T70" s="114">
        <v>0</v>
      </c>
      <c r="U70" s="83" t="s">
        <v>15</v>
      </c>
      <c r="V70" s="1">
        <v>18032</v>
      </c>
      <c r="W70" s="105">
        <f>D70+N70+R70</f>
        <v>6</v>
      </c>
      <c r="X70" s="119">
        <f t="shared" ref="X70:X97" si="5">W70/V70*100</f>
        <v>3.3274179236912158E-2</v>
      </c>
    </row>
    <row r="71" spans="1:24" ht="42.75" x14ac:dyDescent="0.25">
      <c r="A71" s="18"/>
      <c r="B71" s="10" t="s">
        <v>79</v>
      </c>
      <c r="C71" s="8" t="s">
        <v>194</v>
      </c>
      <c r="D71" s="43">
        <v>5</v>
      </c>
      <c r="E71" s="76">
        <v>100</v>
      </c>
      <c r="F71" s="44">
        <v>1</v>
      </c>
      <c r="G71" s="45">
        <v>100</v>
      </c>
      <c r="H71" s="44">
        <v>1</v>
      </c>
      <c r="I71" s="45">
        <v>100</v>
      </c>
      <c r="J71" s="44">
        <v>2</v>
      </c>
      <c r="K71" s="45">
        <v>100</v>
      </c>
      <c r="L71" s="47">
        <v>1</v>
      </c>
      <c r="M71" s="45">
        <v>100</v>
      </c>
      <c r="N71" s="3">
        <v>2</v>
      </c>
      <c r="O71" s="43">
        <v>2</v>
      </c>
      <c r="P71" s="76">
        <v>100</v>
      </c>
      <c r="Q71" s="85" t="s">
        <v>222</v>
      </c>
      <c r="R71" s="96">
        <v>2</v>
      </c>
      <c r="S71" s="97">
        <v>2</v>
      </c>
      <c r="T71" s="115">
        <v>100</v>
      </c>
      <c r="U71" s="85" t="s">
        <v>15</v>
      </c>
      <c r="V71" s="3">
        <v>2380</v>
      </c>
      <c r="W71" s="105">
        <f>D71+N71+R71</f>
        <v>9</v>
      </c>
      <c r="X71" s="120">
        <f t="shared" si="5"/>
        <v>0.37815126050420167</v>
      </c>
    </row>
    <row r="72" spans="1:24" ht="29.25" thickBot="1" x14ac:dyDescent="0.3">
      <c r="A72" s="18"/>
      <c r="B72" s="24" t="s">
        <v>80</v>
      </c>
      <c r="C72" s="25" t="s">
        <v>153</v>
      </c>
      <c r="D72" s="48">
        <v>162</v>
      </c>
      <c r="E72" s="77">
        <v>71.599999999999994</v>
      </c>
      <c r="F72" s="66">
        <v>37</v>
      </c>
      <c r="G72" s="67">
        <v>70.3</v>
      </c>
      <c r="H72" s="66">
        <v>39</v>
      </c>
      <c r="I72" s="67">
        <v>71.8</v>
      </c>
      <c r="J72" s="66">
        <v>46</v>
      </c>
      <c r="K72" s="67">
        <v>67.400000000000006</v>
      </c>
      <c r="L72" s="63">
        <v>40</v>
      </c>
      <c r="M72" s="49">
        <v>77.5</v>
      </c>
      <c r="N72" s="4">
        <v>47</v>
      </c>
      <c r="O72" s="48">
        <v>16</v>
      </c>
      <c r="P72" s="77">
        <v>34.042553191489361</v>
      </c>
      <c r="Q72" s="86" t="s">
        <v>222</v>
      </c>
      <c r="R72" s="98">
        <v>47</v>
      </c>
      <c r="S72" s="99">
        <v>11</v>
      </c>
      <c r="T72" s="116">
        <v>23.404255319148938</v>
      </c>
      <c r="U72" s="86" t="s">
        <v>103</v>
      </c>
      <c r="V72" s="4">
        <v>29082</v>
      </c>
      <c r="W72" s="106">
        <f>D72+N72+R72</f>
        <v>256</v>
      </c>
      <c r="X72" s="121">
        <f t="shared" si="5"/>
        <v>0.88026958255965881</v>
      </c>
    </row>
    <row r="73" spans="1:24" ht="29.25" thickBot="1" x14ac:dyDescent="0.3">
      <c r="A73" s="18"/>
      <c r="B73" s="28" t="s">
        <v>81</v>
      </c>
      <c r="C73" s="29" t="s">
        <v>154</v>
      </c>
      <c r="D73" s="151" t="s">
        <v>18</v>
      </c>
      <c r="E73" s="151"/>
      <c r="F73" s="151"/>
      <c r="G73" s="151"/>
      <c r="H73" s="151"/>
      <c r="I73" s="151"/>
      <c r="J73" s="151"/>
      <c r="K73" s="151"/>
      <c r="L73" s="151"/>
      <c r="M73" s="152"/>
      <c r="N73" s="131" t="s">
        <v>18</v>
      </c>
      <c r="O73" s="132"/>
      <c r="P73" s="132"/>
      <c r="Q73" s="132"/>
      <c r="R73" s="132"/>
      <c r="S73" s="132"/>
      <c r="T73" s="132"/>
      <c r="U73" s="132"/>
      <c r="V73" s="37">
        <f>V22+V46+V59+V74+V53+V71</f>
        <v>30737</v>
      </c>
      <c r="W73" s="107">
        <f>W22+W46+W59+W74+W53+W71</f>
        <v>432</v>
      </c>
      <c r="X73" s="122">
        <f>W73/V73*100</f>
        <v>1.4054722321631909</v>
      </c>
    </row>
    <row r="74" spans="1:24" ht="42.75" x14ac:dyDescent="0.25">
      <c r="A74" s="18"/>
      <c r="B74" s="26" t="s">
        <v>82</v>
      </c>
      <c r="C74" s="27" t="s">
        <v>155</v>
      </c>
      <c r="D74" s="52">
        <v>27</v>
      </c>
      <c r="E74" s="78">
        <v>85.2</v>
      </c>
      <c r="F74" s="68">
        <v>7</v>
      </c>
      <c r="G74" s="69">
        <v>71.400000000000006</v>
      </c>
      <c r="H74" s="68">
        <v>9</v>
      </c>
      <c r="I74" s="69">
        <v>88.9</v>
      </c>
      <c r="J74" s="68">
        <v>6</v>
      </c>
      <c r="K74" s="69">
        <v>83.3</v>
      </c>
      <c r="L74" s="65">
        <v>5</v>
      </c>
      <c r="M74" s="53">
        <v>100</v>
      </c>
      <c r="N74" s="1">
        <v>6</v>
      </c>
      <c r="O74" s="52">
        <v>3</v>
      </c>
      <c r="P74" s="78">
        <v>50</v>
      </c>
      <c r="Q74" s="88" t="s">
        <v>216</v>
      </c>
      <c r="R74" s="94">
        <v>3</v>
      </c>
      <c r="S74" s="95">
        <v>0</v>
      </c>
      <c r="T74" s="114">
        <v>0</v>
      </c>
      <c r="U74" s="83" t="s">
        <v>15</v>
      </c>
      <c r="V74" s="1">
        <v>6234</v>
      </c>
      <c r="W74" s="105">
        <f t="shared" ref="W74:W83" si="6">D74+N74+R74</f>
        <v>36</v>
      </c>
      <c r="X74" s="119">
        <f t="shared" si="5"/>
        <v>0.57747834456207892</v>
      </c>
    </row>
    <row r="75" spans="1:24" ht="28.5" x14ac:dyDescent="0.25">
      <c r="A75" s="18"/>
      <c r="B75" s="11" t="s">
        <v>83</v>
      </c>
      <c r="C75" s="8" t="s">
        <v>156</v>
      </c>
      <c r="D75" s="43">
        <v>124</v>
      </c>
      <c r="E75" s="76">
        <v>46.8</v>
      </c>
      <c r="F75" s="44">
        <v>34</v>
      </c>
      <c r="G75" s="45">
        <v>52.9</v>
      </c>
      <c r="H75" s="44">
        <v>34</v>
      </c>
      <c r="I75" s="46">
        <v>20.6</v>
      </c>
      <c r="J75" s="44">
        <v>35</v>
      </c>
      <c r="K75" s="46">
        <v>60</v>
      </c>
      <c r="L75" s="47">
        <v>21</v>
      </c>
      <c r="M75" s="45">
        <v>57.1</v>
      </c>
      <c r="N75" s="3">
        <v>35</v>
      </c>
      <c r="O75" s="43">
        <v>4</v>
      </c>
      <c r="P75" s="76">
        <v>11.428571428571429</v>
      </c>
      <c r="Q75" s="84" t="s">
        <v>48</v>
      </c>
      <c r="R75" s="96">
        <v>35</v>
      </c>
      <c r="S75" s="97">
        <v>1</v>
      </c>
      <c r="T75" s="115">
        <v>2.8571428571428572</v>
      </c>
      <c r="U75" s="85" t="s">
        <v>103</v>
      </c>
      <c r="V75" s="3">
        <v>17128</v>
      </c>
      <c r="W75" s="105">
        <f t="shared" si="6"/>
        <v>194</v>
      </c>
      <c r="X75" s="120">
        <f t="shared" si="5"/>
        <v>1.1326482951891639</v>
      </c>
    </row>
    <row r="76" spans="1:24" ht="42.75" x14ac:dyDescent="0.25">
      <c r="A76" s="18"/>
      <c r="B76" s="11" t="s">
        <v>84</v>
      </c>
      <c r="C76" s="8" t="s">
        <v>157</v>
      </c>
      <c r="D76" s="43">
        <v>55</v>
      </c>
      <c r="E76" s="76">
        <v>100</v>
      </c>
      <c r="F76" s="44">
        <v>12</v>
      </c>
      <c r="G76" s="45">
        <v>100</v>
      </c>
      <c r="H76" s="44">
        <v>21</v>
      </c>
      <c r="I76" s="45">
        <v>100</v>
      </c>
      <c r="J76" s="44">
        <v>11</v>
      </c>
      <c r="K76" s="45">
        <v>100</v>
      </c>
      <c r="L76" s="47">
        <v>11</v>
      </c>
      <c r="M76" s="45">
        <v>100</v>
      </c>
      <c r="N76" s="3">
        <v>11</v>
      </c>
      <c r="O76" s="43">
        <v>11</v>
      </c>
      <c r="P76" s="76">
        <v>100</v>
      </c>
      <c r="Q76" s="84" t="s">
        <v>222</v>
      </c>
      <c r="R76" s="96">
        <v>2</v>
      </c>
      <c r="S76" s="97">
        <v>2</v>
      </c>
      <c r="T76" s="115">
        <v>100</v>
      </c>
      <c r="U76" s="85" t="s">
        <v>15</v>
      </c>
      <c r="V76" s="3">
        <v>864</v>
      </c>
      <c r="W76" s="105">
        <f t="shared" si="6"/>
        <v>68</v>
      </c>
      <c r="X76" s="120">
        <f t="shared" si="5"/>
        <v>7.8703703703703702</v>
      </c>
    </row>
    <row r="77" spans="1:24" ht="28.5" x14ac:dyDescent="0.25">
      <c r="A77" s="18"/>
      <c r="B77" s="11" t="s">
        <v>85</v>
      </c>
      <c r="C77" s="8" t="s">
        <v>195</v>
      </c>
      <c r="D77" s="43">
        <v>36</v>
      </c>
      <c r="E77" s="76">
        <v>91.7</v>
      </c>
      <c r="F77" s="44">
        <v>7</v>
      </c>
      <c r="G77" s="45">
        <v>100</v>
      </c>
      <c r="H77" s="44">
        <v>13</v>
      </c>
      <c r="I77" s="45">
        <v>100</v>
      </c>
      <c r="J77" s="44">
        <v>8</v>
      </c>
      <c r="K77" s="45">
        <v>87.5</v>
      </c>
      <c r="L77" s="47">
        <v>8</v>
      </c>
      <c r="M77" s="45">
        <v>75</v>
      </c>
      <c r="N77" s="3">
        <v>6</v>
      </c>
      <c r="O77" s="43">
        <v>5</v>
      </c>
      <c r="P77" s="76">
        <v>83.333333333333343</v>
      </c>
      <c r="Q77" s="84" t="s">
        <v>216</v>
      </c>
      <c r="R77" s="96">
        <v>38</v>
      </c>
      <c r="S77" s="97">
        <v>37</v>
      </c>
      <c r="T77" s="115">
        <v>97.368421052631575</v>
      </c>
      <c r="U77" s="85" t="s">
        <v>15</v>
      </c>
      <c r="V77" s="3">
        <v>15115</v>
      </c>
      <c r="W77" s="105">
        <f t="shared" si="6"/>
        <v>80</v>
      </c>
      <c r="X77" s="120">
        <f t="shared" si="5"/>
        <v>0.52927555408534577</v>
      </c>
    </row>
    <row r="78" spans="1:24" ht="28.5" x14ac:dyDescent="0.25">
      <c r="A78" s="18"/>
      <c r="B78" s="11" t="s">
        <v>86</v>
      </c>
      <c r="C78" s="8" t="s">
        <v>196</v>
      </c>
      <c r="D78" s="43">
        <v>918</v>
      </c>
      <c r="E78" s="76">
        <v>52.2</v>
      </c>
      <c r="F78" s="44">
        <v>256</v>
      </c>
      <c r="G78" s="45">
        <v>41.4</v>
      </c>
      <c r="H78" s="44">
        <v>263</v>
      </c>
      <c r="I78" s="45">
        <v>27.8</v>
      </c>
      <c r="J78" s="44">
        <v>266</v>
      </c>
      <c r="K78" s="45">
        <v>78.2</v>
      </c>
      <c r="L78" s="47">
        <v>133</v>
      </c>
      <c r="M78" s="45">
        <v>69.2</v>
      </c>
      <c r="N78" s="3">
        <v>268</v>
      </c>
      <c r="O78" s="43">
        <v>8</v>
      </c>
      <c r="P78" s="76">
        <v>2.9850746268656714</v>
      </c>
      <c r="Q78" s="84" t="s">
        <v>48</v>
      </c>
      <c r="R78" s="96">
        <v>267</v>
      </c>
      <c r="S78" s="97">
        <v>3</v>
      </c>
      <c r="T78" s="115">
        <v>1.1235955056179776</v>
      </c>
      <c r="U78" s="85" t="s">
        <v>103</v>
      </c>
      <c r="V78" s="32">
        <v>64835</v>
      </c>
      <c r="W78" s="105">
        <f t="shared" si="6"/>
        <v>1453</v>
      </c>
      <c r="X78" s="120">
        <f t="shared" si="5"/>
        <v>2.2410734942546462</v>
      </c>
    </row>
    <row r="79" spans="1:24" ht="28.5" x14ac:dyDescent="0.25">
      <c r="A79" s="18"/>
      <c r="B79" s="11" t="s">
        <v>87</v>
      </c>
      <c r="C79" s="8" t="s">
        <v>197</v>
      </c>
      <c r="D79" s="146" t="s">
        <v>213</v>
      </c>
      <c r="E79" s="147"/>
      <c r="F79" s="147"/>
      <c r="G79" s="147"/>
      <c r="H79" s="147"/>
      <c r="I79" s="147"/>
      <c r="J79" s="147"/>
      <c r="K79" s="147"/>
      <c r="L79" s="147"/>
      <c r="M79" s="148"/>
      <c r="N79" s="124" t="s">
        <v>213</v>
      </c>
      <c r="O79" s="125"/>
      <c r="P79" s="125"/>
      <c r="Q79" s="126"/>
      <c r="R79" s="124" t="s">
        <v>213</v>
      </c>
      <c r="S79" s="125"/>
      <c r="T79" s="125"/>
      <c r="U79" s="126"/>
      <c r="V79" s="3">
        <v>46852</v>
      </c>
      <c r="W79" s="104">
        <v>0</v>
      </c>
      <c r="X79" s="120">
        <v>0</v>
      </c>
    </row>
    <row r="80" spans="1:24" ht="28.5" x14ac:dyDescent="0.25">
      <c r="A80" s="18"/>
      <c r="B80" s="10" t="s">
        <v>88</v>
      </c>
      <c r="C80" s="8" t="s">
        <v>158</v>
      </c>
      <c r="D80" s="43">
        <v>14</v>
      </c>
      <c r="E80" s="76">
        <v>100</v>
      </c>
      <c r="F80" s="44">
        <v>3</v>
      </c>
      <c r="G80" s="45">
        <v>100</v>
      </c>
      <c r="H80" s="44">
        <v>5</v>
      </c>
      <c r="I80" s="45">
        <v>100</v>
      </c>
      <c r="J80" s="44">
        <v>3</v>
      </c>
      <c r="K80" s="45">
        <v>100</v>
      </c>
      <c r="L80" s="47">
        <v>3</v>
      </c>
      <c r="M80" s="45">
        <v>100</v>
      </c>
      <c r="N80" s="3">
        <v>7</v>
      </c>
      <c r="O80" s="43">
        <v>5</v>
      </c>
      <c r="P80" s="76">
        <v>71.428571428571431</v>
      </c>
      <c r="Q80" s="85" t="s">
        <v>216</v>
      </c>
      <c r="R80" s="96">
        <v>1</v>
      </c>
      <c r="S80" s="97">
        <v>0</v>
      </c>
      <c r="T80" s="115">
        <v>0</v>
      </c>
      <c r="U80" s="85" t="s">
        <v>15</v>
      </c>
      <c r="V80" s="3">
        <v>14881</v>
      </c>
      <c r="W80" s="105">
        <f t="shared" si="6"/>
        <v>22</v>
      </c>
      <c r="X80" s="120">
        <f t="shared" si="5"/>
        <v>0.14783952691351387</v>
      </c>
    </row>
    <row r="81" spans="1:24" ht="114" x14ac:dyDescent="0.25">
      <c r="A81" s="18"/>
      <c r="B81" s="10" t="s">
        <v>89</v>
      </c>
      <c r="C81" s="8" t="s">
        <v>198</v>
      </c>
      <c r="D81" s="43">
        <v>136</v>
      </c>
      <c r="E81" s="76">
        <v>83.8</v>
      </c>
      <c r="F81" s="44">
        <v>35</v>
      </c>
      <c r="G81" s="45">
        <v>65.7</v>
      </c>
      <c r="H81" s="44">
        <v>36</v>
      </c>
      <c r="I81" s="45">
        <v>83.3</v>
      </c>
      <c r="J81" s="44">
        <v>36</v>
      </c>
      <c r="K81" s="45">
        <v>94.4</v>
      </c>
      <c r="L81" s="47">
        <v>29</v>
      </c>
      <c r="M81" s="45">
        <v>93.1</v>
      </c>
      <c r="N81" s="3">
        <v>40</v>
      </c>
      <c r="O81" s="43">
        <v>13</v>
      </c>
      <c r="P81" s="76">
        <v>32.5</v>
      </c>
      <c r="Q81" s="85" t="s">
        <v>224</v>
      </c>
      <c r="R81" s="96">
        <v>47</v>
      </c>
      <c r="S81" s="97">
        <v>13</v>
      </c>
      <c r="T81" s="115">
        <v>27.659574468085108</v>
      </c>
      <c r="U81" s="85" t="s">
        <v>103</v>
      </c>
      <c r="V81" s="3">
        <v>36437</v>
      </c>
      <c r="W81" s="105">
        <f t="shared" si="6"/>
        <v>223</v>
      </c>
      <c r="X81" s="120">
        <f t="shared" si="5"/>
        <v>0.6120152592145347</v>
      </c>
    </row>
    <row r="82" spans="1:24" ht="28.5" x14ac:dyDescent="0.25">
      <c r="A82" s="18"/>
      <c r="B82" s="11" t="s">
        <v>90</v>
      </c>
      <c r="C82" s="8" t="s">
        <v>199</v>
      </c>
      <c r="D82" s="43">
        <v>217</v>
      </c>
      <c r="E82" s="76">
        <v>78.3</v>
      </c>
      <c r="F82" s="44">
        <v>54</v>
      </c>
      <c r="G82" s="45">
        <v>68.5</v>
      </c>
      <c r="H82" s="44">
        <v>62</v>
      </c>
      <c r="I82" s="46">
        <v>61.3</v>
      </c>
      <c r="J82" s="44">
        <v>56</v>
      </c>
      <c r="K82" s="46">
        <v>91.1</v>
      </c>
      <c r="L82" s="47">
        <v>45</v>
      </c>
      <c r="M82" s="45">
        <v>97.8</v>
      </c>
      <c r="N82" s="3">
        <v>52</v>
      </c>
      <c r="O82" s="43">
        <v>15</v>
      </c>
      <c r="P82" s="76">
        <v>28.846153846153843</v>
      </c>
      <c r="Q82" s="85" t="s">
        <v>48</v>
      </c>
      <c r="R82" s="96">
        <v>59</v>
      </c>
      <c r="S82" s="97">
        <v>14</v>
      </c>
      <c r="T82" s="115">
        <v>23.728813559322035</v>
      </c>
      <c r="U82" s="85" t="s">
        <v>103</v>
      </c>
      <c r="V82" s="3">
        <v>27803</v>
      </c>
      <c r="W82" s="105">
        <f t="shared" si="6"/>
        <v>328</v>
      </c>
      <c r="X82" s="120">
        <f t="shared" si="5"/>
        <v>1.1797288062439304</v>
      </c>
    </row>
    <row r="83" spans="1:24" ht="28.5" x14ac:dyDescent="0.25">
      <c r="A83" s="18"/>
      <c r="B83" s="11" t="s">
        <v>91</v>
      </c>
      <c r="C83" s="8" t="s">
        <v>200</v>
      </c>
      <c r="D83" s="43">
        <v>4115</v>
      </c>
      <c r="E83" s="76">
        <v>78.2</v>
      </c>
      <c r="F83" s="44">
        <v>855</v>
      </c>
      <c r="G83" s="45">
        <v>70.3</v>
      </c>
      <c r="H83" s="44">
        <v>1647</v>
      </c>
      <c r="I83" s="46">
        <v>75</v>
      </c>
      <c r="J83" s="44">
        <v>808</v>
      </c>
      <c r="K83" s="46">
        <v>85.4</v>
      </c>
      <c r="L83" s="47">
        <v>805</v>
      </c>
      <c r="M83" s="45">
        <v>86.1</v>
      </c>
      <c r="N83" s="3">
        <v>675</v>
      </c>
      <c r="O83" s="43">
        <v>410</v>
      </c>
      <c r="P83" s="76">
        <v>60.74074074074074</v>
      </c>
      <c r="Q83" s="85" t="s">
        <v>216</v>
      </c>
      <c r="R83" s="96">
        <v>7203</v>
      </c>
      <c r="S83" s="97">
        <v>6249</v>
      </c>
      <c r="T83" s="115">
        <v>86.755518533944183</v>
      </c>
      <c r="U83" s="85" t="s">
        <v>7</v>
      </c>
      <c r="V83" s="3">
        <v>76644</v>
      </c>
      <c r="W83" s="105">
        <f t="shared" si="6"/>
        <v>11993</v>
      </c>
      <c r="X83" s="120">
        <f t="shared" si="5"/>
        <v>15.6476697458379</v>
      </c>
    </row>
    <row r="84" spans="1:24" ht="43.5" thickBot="1" x14ac:dyDescent="0.3">
      <c r="A84" s="18"/>
      <c r="B84" s="24" t="s">
        <v>92</v>
      </c>
      <c r="C84" s="25" t="s">
        <v>159</v>
      </c>
      <c r="D84" s="146" t="s">
        <v>213</v>
      </c>
      <c r="E84" s="147"/>
      <c r="F84" s="147"/>
      <c r="G84" s="147"/>
      <c r="H84" s="147"/>
      <c r="I84" s="147"/>
      <c r="J84" s="147"/>
      <c r="K84" s="147"/>
      <c r="L84" s="147"/>
      <c r="M84" s="148"/>
      <c r="N84" s="124" t="s">
        <v>213</v>
      </c>
      <c r="O84" s="125"/>
      <c r="P84" s="125"/>
      <c r="Q84" s="126"/>
      <c r="R84" s="124" t="s">
        <v>213</v>
      </c>
      <c r="S84" s="125"/>
      <c r="T84" s="125"/>
      <c r="U84" s="126"/>
      <c r="V84" s="4">
        <v>1387</v>
      </c>
      <c r="W84" s="104">
        <v>0</v>
      </c>
      <c r="X84" s="121">
        <v>0</v>
      </c>
    </row>
    <row r="85" spans="1:24" ht="29.25" thickBot="1" x14ac:dyDescent="0.3">
      <c r="A85" s="18"/>
      <c r="B85" s="30" t="s">
        <v>93</v>
      </c>
      <c r="C85" s="29" t="s">
        <v>201</v>
      </c>
      <c r="D85" s="151" t="s">
        <v>18</v>
      </c>
      <c r="E85" s="151"/>
      <c r="F85" s="151"/>
      <c r="G85" s="151"/>
      <c r="H85" s="151"/>
      <c r="I85" s="151"/>
      <c r="J85" s="151"/>
      <c r="K85" s="151"/>
      <c r="L85" s="151"/>
      <c r="M85" s="152"/>
      <c r="N85" s="131" t="s">
        <v>18</v>
      </c>
      <c r="O85" s="132"/>
      <c r="P85" s="132"/>
      <c r="Q85" s="132"/>
      <c r="R85" s="132"/>
      <c r="S85" s="132"/>
      <c r="T85" s="132"/>
      <c r="U85" s="132"/>
      <c r="V85" s="37">
        <f>V76+V84+V86+V96</f>
        <v>9795</v>
      </c>
      <c r="W85" s="123">
        <f>W76+W84+W86+W96</f>
        <v>131</v>
      </c>
      <c r="X85" s="122">
        <f>W85/V85*100</f>
        <v>1.3374170495150586</v>
      </c>
    </row>
    <row r="86" spans="1:24" ht="42.75" x14ac:dyDescent="0.25">
      <c r="A86" s="18"/>
      <c r="B86" s="26" t="s">
        <v>94</v>
      </c>
      <c r="C86" s="27" t="s">
        <v>160</v>
      </c>
      <c r="D86" s="52">
        <v>4</v>
      </c>
      <c r="E86" s="78">
        <v>50</v>
      </c>
      <c r="F86" s="64">
        <v>1</v>
      </c>
      <c r="G86" s="53">
        <v>100</v>
      </c>
      <c r="H86" s="64">
        <v>1</v>
      </c>
      <c r="I86" s="53">
        <v>100</v>
      </c>
      <c r="J86" s="64">
        <v>1</v>
      </c>
      <c r="K86" s="53">
        <v>0</v>
      </c>
      <c r="L86" s="65">
        <v>1</v>
      </c>
      <c r="M86" s="53">
        <v>0</v>
      </c>
      <c r="N86" s="1">
        <v>1</v>
      </c>
      <c r="O86" s="52">
        <v>0</v>
      </c>
      <c r="P86" s="78">
        <v>0</v>
      </c>
      <c r="Q86" s="83" t="s">
        <v>217</v>
      </c>
      <c r="R86" s="94">
        <v>1</v>
      </c>
      <c r="S86" s="95">
        <v>0</v>
      </c>
      <c r="T86" s="114">
        <v>0</v>
      </c>
      <c r="U86" s="83" t="s">
        <v>15</v>
      </c>
      <c r="V86" s="1">
        <v>5268</v>
      </c>
      <c r="W86" s="105">
        <f>D86+N86+R86</f>
        <v>6</v>
      </c>
      <c r="X86" s="119">
        <f t="shared" si="5"/>
        <v>0.11389521640091116</v>
      </c>
    </row>
    <row r="87" spans="1:24" ht="28.5" x14ac:dyDescent="0.25">
      <c r="A87" s="18"/>
      <c r="B87" s="11" t="s">
        <v>95</v>
      </c>
      <c r="C87" s="8" t="s">
        <v>202</v>
      </c>
      <c r="D87" s="43">
        <v>3</v>
      </c>
      <c r="E87" s="76">
        <v>100</v>
      </c>
      <c r="F87" s="44">
        <v>1</v>
      </c>
      <c r="G87" s="45">
        <v>100</v>
      </c>
      <c r="H87" s="44">
        <v>1</v>
      </c>
      <c r="I87" s="45">
        <v>100</v>
      </c>
      <c r="J87" s="44">
        <v>1</v>
      </c>
      <c r="K87" s="45">
        <v>100</v>
      </c>
      <c r="L87" s="47">
        <v>0</v>
      </c>
      <c r="M87" s="45" t="s">
        <v>17</v>
      </c>
      <c r="N87" s="3">
        <v>1</v>
      </c>
      <c r="O87" s="43">
        <v>1</v>
      </c>
      <c r="P87" s="76">
        <v>100</v>
      </c>
      <c r="Q87" s="85" t="s">
        <v>222</v>
      </c>
      <c r="R87" s="96">
        <v>4</v>
      </c>
      <c r="S87" s="97">
        <v>3</v>
      </c>
      <c r="T87" s="115">
        <v>75</v>
      </c>
      <c r="U87" s="85" t="s">
        <v>15</v>
      </c>
      <c r="V87" s="3">
        <v>9403</v>
      </c>
      <c r="W87" s="108">
        <f>D87+N87+R87</f>
        <v>8</v>
      </c>
      <c r="X87" s="120">
        <f t="shared" si="5"/>
        <v>8.5079230032968203E-2</v>
      </c>
    </row>
    <row r="88" spans="1:24" ht="29.25" thickBot="1" x14ac:dyDescent="0.3">
      <c r="A88" s="18"/>
      <c r="B88" s="24" t="s">
        <v>96</v>
      </c>
      <c r="C88" s="25" t="s">
        <v>203</v>
      </c>
      <c r="D88" s="48">
        <v>59</v>
      </c>
      <c r="E88" s="77">
        <v>39</v>
      </c>
      <c r="F88" s="62">
        <v>13</v>
      </c>
      <c r="G88" s="49">
        <v>30.8</v>
      </c>
      <c r="H88" s="62">
        <v>12</v>
      </c>
      <c r="I88" s="49">
        <v>33.299999999999997</v>
      </c>
      <c r="J88" s="62">
        <v>19</v>
      </c>
      <c r="K88" s="49">
        <v>42.1</v>
      </c>
      <c r="L88" s="63">
        <v>15</v>
      </c>
      <c r="M88" s="49">
        <v>46.7</v>
      </c>
      <c r="N88" s="4">
        <v>19</v>
      </c>
      <c r="O88" s="48">
        <v>3</v>
      </c>
      <c r="P88" s="77">
        <v>15.789473684210526</v>
      </c>
      <c r="Q88" s="86" t="s">
        <v>48</v>
      </c>
      <c r="R88" s="98">
        <v>19</v>
      </c>
      <c r="S88" s="99">
        <v>1</v>
      </c>
      <c r="T88" s="116">
        <v>5.2631578947368416</v>
      </c>
      <c r="U88" s="86" t="s">
        <v>103</v>
      </c>
      <c r="V88" s="4">
        <v>52194</v>
      </c>
      <c r="W88" s="109">
        <f>D88+N88+R88</f>
        <v>97</v>
      </c>
      <c r="X88" s="121">
        <f t="shared" si="5"/>
        <v>0.18584511629689238</v>
      </c>
    </row>
    <row r="89" spans="1:24" ht="29.25" thickBot="1" x14ac:dyDescent="0.3">
      <c r="A89" s="18"/>
      <c r="B89" s="30" t="s">
        <v>97</v>
      </c>
      <c r="C89" s="29" t="s">
        <v>204</v>
      </c>
      <c r="D89" s="151" t="s">
        <v>18</v>
      </c>
      <c r="E89" s="151"/>
      <c r="F89" s="151"/>
      <c r="G89" s="151"/>
      <c r="H89" s="151"/>
      <c r="I89" s="151"/>
      <c r="J89" s="151"/>
      <c r="K89" s="151"/>
      <c r="L89" s="151"/>
      <c r="M89" s="152"/>
      <c r="N89" s="131" t="s">
        <v>18</v>
      </c>
      <c r="O89" s="132"/>
      <c r="P89" s="132"/>
      <c r="Q89" s="132"/>
      <c r="R89" s="132"/>
      <c r="S89" s="132"/>
      <c r="T89" s="132"/>
      <c r="U89" s="132"/>
      <c r="V89" s="37">
        <f>V55+V90+V95</f>
        <v>2157</v>
      </c>
      <c r="W89" s="107">
        <f>W55+W90+W95</f>
        <v>331</v>
      </c>
      <c r="X89" s="122">
        <f>W89/V89*100</f>
        <v>15.345387111729252</v>
      </c>
    </row>
    <row r="90" spans="1:24" ht="42.75" x14ac:dyDescent="0.25">
      <c r="A90" s="18"/>
      <c r="B90" s="26" t="s">
        <v>98</v>
      </c>
      <c r="C90" s="27" t="s">
        <v>205</v>
      </c>
      <c r="D90" s="52">
        <v>181</v>
      </c>
      <c r="E90" s="78">
        <v>91.2</v>
      </c>
      <c r="F90" s="64">
        <v>41</v>
      </c>
      <c r="G90" s="53">
        <v>90.2</v>
      </c>
      <c r="H90" s="64">
        <v>67</v>
      </c>
      <c r="I90" s="53">
        <v>91</v>
      </c>
      <c r="J90" s="64">
        <v>48</v>
      </c>
      <c r="K90" s="53">
        <v>93.8</v>
      </c>
      <c r="L90" s="65">
        <v>25</v>
      </c>
      <c r="M90" s="53">
        <v>88</v>
      </c>
      <c r="N90" s="1">
        <v>48</v>
      </c>
      <c r="O90" s="52">
        <v>42</v>
      </c>
      <c r="P90" s="78">
        <v>87.5</v>
      </c>
      <c r="Q90" s="83" t="s">
        <v>216</v>
      </c>
      <c r="R90" s="94">
        <v>39</v>
      </c>
      <c r="S90" s="95">
        <v>20</v>
      </c>
      <c r="T90" s="114">
        <v>51.282051282051277</v>
      </c>
      <c r="U90" s="83" t="s">
        <v>103</v>
      </c>
      <c r="V90" s="1">
        <v>1339</v>
      </c>
      <c r="W90" s="105">
        <f>D90+N90+R90</f>
        <v>268</v>
      </c>
      <c r="X90" s="119">
        <f t="shared" si="5"/>
        <v>20.014936519790886</v>
      </c>
    </row>
    <row r="91" spans="1:24" ht="28.5" x14ac:dyDescent="0.25">
      <c r="A91" s="18"/>
      <c r="B91" s="11" t="s">
        <v>99</v>
      </c>
      <c r="C91" s="8" t="s">
        <v>206</v>
      </c>
      <c r="D91" s="43">
        <v>9</v>
      </c>
      <c r="E91" s="76">
        <v>77.8</v>
      </c>
      <c r="F91" s="44">
        <v>2</v>
      </c>
      <c r="G91" s="45">
        <v>50</v>
      </c>
      <c r="H91" s="44">
        <v>3</v>
      </c>
      <c r="I91" s="45">
        <v>66.7</v>
      </c>
      <c r="J91" s="44">
        <v>2</v>
      </c>
      <c r="K91" s="45">
        <v>100</v>
      </c>
      <c r="L91" s="47">
        <v>2</v>
      </c>
      <c r="M91" s="45">
        <v>100</v>
      </c>
      <c r="N91" s="3">
        <v>2</v>
      </c>
      <c r="O91" s="43">
        <v>1</v>
      </c>
      <c r="P91" s="76">
        <v>50</v>
      </c>
      <c r="Q91" s="85" t="s">
        <v>216</v>
      </c>
      <c r="R91" s="96">
        <v>1</v>
      </c>
      <c r="S91" s="97">
        <v>0</v>
      </c>
      <c r="T91" s="115">
        <v>0</v>
      </c>
      <c r="U91" s="85" t="s">
        <v>15</v>
      </c>
      <c r="V91" s="3">
        <v>28915</v>
      </c>
      <c r="W91" s="108">
        <f>D91+N91+R91</f>
        <v>12</v>
      </c>
      <c r="X91" s="120">
        <f t="shared" si="5"/>
        <v>4.1500951063461869E-2</v>
      </c>
    </row>
    <row r="92" spans="1:24" ht="28.5" x14ac:dyDescent="0.25">
      <c r="A92" s="18"/>
      <c r="B92" s="11" t="s">
        <v>100</v>
      </c>
      <c r="C92" s="8" t="s">
        <v>207</v>
      </c>
      <c r="D92" s="146" t="s">
        <v>213</v>
      </c>
      <c r="E92" s="147"/>
      <c r="F92" s="147"/>
      <c r="G92" s="147"/>
      <c r="H92" s="147"/>
      <c r="I92" s="147"/>
      <c r="J92" s="147"/>
      <c r="K92" s="147"/>
      <c r="L92" s="147"/>
      <c r="M92" s="148"/>
      <c r="N92" s="3">
        <v>1</v>
      </c>
      <c r="O92" s="43">
        <v>1</v>
      </c>
      <c r="P92" s="76">
        <v>100</v>
      </c>
      <c r="Q92" s="85" t="s">
        <v>222</v>
      </c>
      <c r="R92" s="96">
        <v>12</v>
      </c>
      <c r="S92" s="97">
        <v>12</v>
      </c>
      <c r="T92" s="115">
        <v>100</v>
      </c>
      <c r="U92" s="85" t="s">
        <v>15</v>
      </c>
      <c r="V92" s="3">
        <v>31682</v>
      </c>
      <c r="W92" s="108">
        <f>N92+R92</f>
        <v>13</v>
      </c>
      <c r="X92" s="120">
        <f t="shared" si="5"/>
        <v>4.103276308313869E-2</v>
      </c>
    </row>
    <row r="93" spans="1:24" ht="28.5" x14ac:dyDescent="0.25">
      <c r="A93" s="18"/>
      <c r="B93" s="11" t="s">
        <v>101</v>
      </c>
      <c r="C93" s="8" t="s">
        <v>208</v>
      </c>
      <c r="D93" s="43">
        <v>31</v>
      </c>
      <c r="E93" s="76">
        <v>87.1</v>
      </c>
      <c r="F93" s="44">
        <v>7</v>
      </c>
      <c r="G93" s="45">
        <v>100</v>
      </c>
      <c r="H93" s="44">
        <v>12</v>
      </c>
      <c r="I93" s="45">
        <v>83.3</v>
      </c>
      <c r="J93" s="44">
        <v>6</v>
      </c>
      <c r="K93" s="45">
        <v>83.3</v>
      </c>
      <c r="L93" s="47">
        <v>6</v>
      </c>
      <c r="M93" s="45">
        <v>83.3</v>
      </c>
      <c r="N93" s="3">
        <v>6</v>
      </c>
      <c r="O93" s="43">
        <v>3</v>
      </c>
      <c r="P93" s="76">
        <v>50</v>
      </c>
      <c r="Q93" s="85" t="s">
        <v>216</v>
      </c>
      <c r="R93" s="96">
        <v>1</v>
      </c>
      <c r="S93" s="97">
        <v>0</v>
      </c>
      <c r="T93" s="115">
        <v>0</v>
      </c>
      <c r="U93" s="85" t="s">
        <v>15</v>
      </c>
      <c r="V93" s="3">
        <v>13398</v>
      </c>
      <c r="W93" s="108">
        <f>D93+N93+R93</f>
        <v>38</v>
      </c>
      <c r="X93" s="120">
        <f t="shared" si="5"/>
        <v>0.28362442155545603</v>
      </c>
    </row>
    <row r="94" spans="1:24" ht="114" x14ac:dyDescent="0.25">
      <c r="A94" s="18"/>
      <c r="B94" s="10" t="s">
        <v>102</v>
      </c>
      <c r="C94" s="8" t="s">
        <v>211</v>
      </c>
      <c r="D94" s="43">
        <v>28</v>
      </c>
      <c r="E94" s="76">
        <v>60.7</v>
      </c>
      <c r="F94" s="44">
        <v>6</v>
      </c>
      <c r="G94" s="45">
        <v>50</v>
      </c>
      <c r="H94" s="44">
        <v>10</v>
      </c>
      <c r="I94" s="45">
        <v>60</v>
      </c>
      <c r="J94" s="44">
        <v>7</v>
      </c>
      <c r="K94" s="45">
        <v>57.1</v>
      </c>
      <c r="L94" s="47">
        <v>5</v>
      </c>
      <c r="M94" s="45">
        <v>80</v>
      </c>
      <c r="N94" s="3">
        <v>7</v>
      </c>
      <c r="O94" s="43">
        <v>3</v>
      </c>
      <c r="P94" s="76">
        <v>42.857142857142854</v>
      </c>
      <c r="Q94" s="85" t="s">
        <v>225</v>
      </c>
      <c r="R94" s="96">
        <v>4</v>
      </c>
      <c r="S94" s="97">
        <v>0</v>
      </c>
      <c r="T94" s="115">
        <v>0</v>
      </c>
      <c r="U94" s="85" t="s">
        <v>15</v>
      </c>
      <c r="V94" s="3">
        <v>17580</v>
      </c>
      <c r="W94" s="108">
        <f>D94+N94+R94</f>
        <v>39</v>
      </c>
      <c r="X94" s="120">
        <f>W94/V94*100</f>
        <v>0.22184300341296931</v>
      </c>
    </row>
    <row r="95" spans="1:24" ht="42.75" x14ac:dyDescent="0.25">
      <c r="A95" s="18"/>
      <c r="B95" s="11" t="s">
        <v>104</v>
      </c>
      <c r="C95" s="8" t="s">
        <v>161</v>
      </c>
      <c r="D95" s="43">
        <v>18</v>
      </c>
      <c r="E95" s="76">
        <v>44.4</v>
      </c>
      <c r="F95" s="44">
        <v>5</v>
      </c>
      <c r="G95" s="45">
        <v>60</v>
      </c>
      <c r="H95" s="44">
        <v>5</v>
      </c>
      <c r="I95" s="45">
        <v>40</v>
      </c>
      <c r="J95" s="44">
        <v>8</v>
      </c>
      <c r="K95" s="45">
        <v>37.5</v>
      </c>
      <c r="L95" s="47">
        <v>0</v>
      </c>
      <c r="M95" s="45" t="s">
        <v>17</v>
      </c>
      <c r="N95" s="3">
        <v>8</v>
      </c>
      <c r="O95" s="43">
        <v>2</v>
      </c>
      <c r="P95" s="76">
        <v>25</v>
      </c>
      <c r="Q95" s="85" t="s">
        <v>48</v>
      </c>
      <c r="R95" s="96">
        <v>8</v>
      </c>
      <c r="S95" s="97">
        <v>1</v>
      </c>
      <c r="T95" s="115">
        <v>12.5</v>
      </c>
      <c r="U95" s="85" t="s">
        <v>15</v>
      </c>
      <c r="V95" s="3">
        <v>188</v>
      </c>
      <c r="W95" s="108">
        <f>D95+N95+R95</f>
        <v>34</v>
      </c>
      <c r="X95" s="120">
        <f t="shared" si="5"/>
        <v>18.085106382978726</v>
      </c>
    </row>
    <row r="96" spans="1:24" ht="42.75" x14ac:dyDescent="0.25">
      <c r="A96" s="18"/>
      <c r="B96" s="11" t="s">
        <v>105</v>
      </c>
      <c r="C96" s="8" t="s">
        <v>162</v>
      </c>
      <c r="D96" s="43">
        <v>36</v>
      </c>
      <c r="E96" s="76">
        <v>88.9</v>
      </c>
      <c r="F96" s="44">
        <v>9</v>
      </c>
      <c r="G96" s="45">
        <v>88.9</v>
      </c>
      <c r="H96" s="44">
        <v>11</v>
      </c>
      <c r="I96" s="45">
        <v>81.8</v>
      </c>
      <c r="J96" s="44">
        <v>11</v>
      </c>
      <c r="K96" s="45">
        <v>100</v>
      </c>
      <c r="L96" s="47">
        <v>5</v>
      </c>
      <c r="M96" s="45">
        <v>80</v>
      </c>
      <c r="N96" s="3">
        <v>11</v>
      </c>
      <c r="O96" s="43">
        <v>9</v>
      </c>
      <c r="P96" s="76">
        <v>81.818181818181827</v>
      </c>
      <c r="Q96" s="85" t="s">
        <v>216</v>
      </c>
      <c r="R96" s="96">
        <v>10</v>
      </c>
      <c r="S96" s="97">
        <v>6</v>
      </c>
      <c r="T96" s="115">
        <v>60</v>
      </c>
      <c r="U96" s="85" t="s">
        <v>103</v>
      </c>
      <c r="V96" s="3">
        <v>2276</v>
      </c>
      <c r="W96" s="108">
        <f>D96+N96+R96</f>
        <v>57</v>
      </c>
      <c r="X96" s="120">
        <f t="shared" si="5"/>
        <v>2.5043936731107204</v>
      </c>
    </row>
    <row r="97" spans="1:24" ht="114.75" thickBot="1" x14ac:dyDescent="0.3">
      <c r="A97" s="18"/>
      <c r="B97" s="12" t="s">
        <v>106</v>
      </c>
      <c r="C97" s="34" t="s">
        <v>209</v>
      </c>
      <c r="D97" s="70">
        <v>40</v>
      </c>
      <c r="E97" s="81">
        <v>80</v>
      </c>
      <c r="F97" s="66">
        <v>10</v>
      </c>
      <c r="G97" s="67">
        <v>90</v>
      </c>
      <c r="H97" s="66">
        <v>12</v>
      </c>
      <c r="I97" s="67">
        <v>66.7</v>
      </c>
      <c r="J97" s="66">
        <v>13</v>
      </c>
      <c r="K97" s="67">
        <v>92.3</v>
      </c>
      <c r="L97" s="71">
        <v>5</v>
      </c>
      <c r="M97" s="67">
        <v>60</v>
      </c>
      <c r="N97" s="89">
        <v>13</v>
      </c>
      <c r="O97" s="90">
        <v>7</v>
      </c>
      <c r="P97" s="81">
        <v>53.846153846153847</v>
      </c>
      <c r="Q97" s="91" t="s">
        <v>226</v>
      </c>
      <c r="R97" s="101">
        <v>13</v>
      </c>
      <c r="S97" s="102">
        <v>4</v>
      </c>
      <c r="T97" s="117">
        <v>30.76923076923077</v>
      </c>
      <c r="U97" s="91" t="s">
        <v>103</v>
      </c>
      <c r="V97" s="4">
        <v>12682</v>
      </c>
      <c r="W97" s="109">
        <f>D97+N97+R97</f>
        <v>66</v>
      </c>
      <c r="X97" s="121">
        <f t="shared" si="5"/>
        <v>0.52042264627030432</v>
      </c>
    </row>
    <row r="98" spans="1:24" ht="15.75" thickBot="1" x14ac:dyDescent="0.3">
      <c r="A98" s="18"/>
      <c r="B98" s="149" t="s">
        <v>116</v>
      </c>
      <c r="C98" s="150"/>
      <c r="D98" s="72">
        <v>24499</v>
      </c>
      <c r="E98" s="82">
        <v>77.684803461365775</v>
      </c>
      <c r="F98" s="73">
        <v>5827</v>
      </c>
      <c r="G98" s="74">
        <v>74.223442594817229</v>
      </c>
      <c r="H98" s="73">
        <v>7587</v>
      </c>
      <c r="I98" s="74">
        <v>66.416238302359304</v>
      </c>
      <c r="J98" s="73">
        <v>5979</v>
      </c>
      <c r="K98" s="74">
        <v>85.817026258571673</v>
      </c>
      <c r="L98" s="73">
        <v>5106</v>
      </c>
      <c r="M98" s="74">
        <v>88.856247551899727</v>
      </c>
      <c r="N98" s="92">
        <v>5868</v>
      </c>
      <c r="O98" s="93">
        <v>2586</v>
      </c>
      <c r="P98" s="110">
        <f>(O98/N98)*100</f>
        <v>44.069529652351733</v>
      </c>
      <c r="Q98" s="38" t="s">
        <v>117</v>
      </c>
      <c r="R98" s="92">
        <v>13875</v>
      </c>
      <c r="S98" s="93">
        <v>9174</v>
      </c>
      <c r="T98" s="118">
        <v>66.118918918918922</v>
      </c>
      <c r="U98" s="103" t="s">
        <v>117</v>
      </c>
      <c r="V98" s="37">
        <f>SUM(V4:V11,V13:V68,V70:V72,V74:V84,V86:V88,V90:V97)</f>
        <v>3304092</v>
      </c>
      <c r="W98" s="107">
        <f>SUM(W4:W11,W13:W68,W70:W72,W74:W84,W86:W88,W90:W97)</f>
        <v>44242</v>
      </c>
      <c r="X98" s="122">
        <f>W98/V98*100</f>
        <v>1.3390062988560851</v>
      </c>
    </row>
    <row r="99" spans="1:24" x14ac:dyDescent="0.25">
      <c r="A99" s="18"/>
      <c r="B99" s="18"/>
      <c r="C99" s="18"/>
      <c r="D99" s="18"/>
      <c r="E99" s="18"/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18"/>
      <c r="V99" s="18"/>
      <c r="W99" s="19"/>
      <c r="X99" s="18"/>
    </row>
    <row r="100" spans="1:24" x14ac:dyDescent="0.25">
      <c r="O100" s="6"/>
      <c r="W100" s="31"/>
    </row>
  </sheetData>
  <mergeCells count="44">
    <mergeCell ref="B98:C98"/>
    <mergeCell ref="D69:M69"/>
    <mergeCell ref="D73:M73"/>
    <mergeCell ref="D85:M85"/>
    <mergeCell ref="D89:M89"/>
    <mergeCell ref="D79:M79"/>
    <mergeCell ref="D84:M84"/>
    <mergeCell ref="D92:M92"/>
    <mergeCell ref="N85:U85"/>
    <mergeCell ref="N89:U89"/>
    <mergeCell ref="B2:B3"/>
    <mergeCell ref="C2:C3"/>
    <mergeCell ref="N2:Q2"/>
    <mergeCell ref="R2:U2"/>
    <mergeCell ref="F2:G2"/>
    <mergeCell ref="H2:I2"/>
    <mergeCell ref="J2:K2"/>
    <mergeCell ref="L2:M2"/>
    <mergeCell ref="D2:E2"/>
    <mergeCell ref="D12:M12"/>
    <mergeCell ref="N12:U12"/>
    <mergeCell ref="D10:M10"/>
    <mergeCell ref="D32:M32"/>
    <mergeCell ref="D58:M58"/>
    <mergeCell ref="V2:V3"/>
    <mergeCell ref="W2:W3"/>
    <mergeCell ref="X2:X3"/>
    <mergeCell ref="N69:U69"/>
    <mergeCell ref="N73:U73"/>
    <mergeCell ref="N10:Q10"/>
    <mergeCell ref="N32:Q32"/>
    <mergeCell ref="N47:Q47"/>
    <mergeCell ref="N58:Q58"/>
    <mergeCell ref="N79:Q79"/>
    <mergeCell ref="N84:Q84"/>
    <mergeCell ref="R10:U10"/>
    <mergeCell ref="R13:U13"/>
    <mergeCell ref="R32:U32"/>
    <mergeCell ref="R34:U34"/>
    <mergeCell ref="R47:U47"/>
    <mergeCell ref="R55:U55"/>
    <mergeCell ref="R58:U58"/>
    <mergeCell ref="R79:U79"/>
    <mergeCell ref="R84:U84"/>
  </mergeCells>
  <pageMargins left="0.7" right="0.7" top="0.75" bottom="0.75" header="0.3" footer="0.3"/>
  <pageSetup paperSize="8" scale="4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Итоги СО_2024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Контобойцева Анна Евгеньевна</dc:creator>
  <cp:lastModifiedBy>Контобойцева Анна Евгеньевна</cp:lastModifiedBy>
  <cp:lastPrinted>2025-07-14T09:02:31Z</cp:lastPrinted>
  <dcterms:created xsi:type="dcterms:W3CDTF">2025-01-21T08:20:46Z</dcterms:created>
  <dcterms:modified xsi:type="dcterms:W3CDTF">2025-07-14T09:02:32Z</dcterms:modified>
</cp:coreProperties>
</file>